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报价表" sheetId="1" r:id="rId1"/>
  </sheets>
  <definedNames>
    <definedName name="_xlnm.Print_Area" localSheetId="0">报价表!$A$1:$S$50</definedName>
  </definedNames>
  <calcPr calcId="144525"/>
</workbook>
</file>

<file path=xl/sharedStrings.xml><?xml version="1.0" encoding="utf-8"?>
<sst xmlns="http://schemas.openxmlformats.org/spreadsheetml/2006/main" count="155" uniqueCount="110">
  <si>
    <t>南方电网供应链（广西）有限公司2026-2027年度物流服务公开招标项目报价表</t>
  </si>
  <si>
    <t>一、运车辆运输服务</t>
  </si>
  <si>
    <t>报价单位（元）</t>
  </si>
  <si>
    <t>序号</t>
  </si>
  <si>
    <t>车型</t>
  </si>
  <si>
    <t>货车类型
（核定载质量）</t>
  </si>
  <si>
    <r>
      <rPr>
        <sz val="11"/>
        <rFont val="宋体"/>
        <charset val="134"/>
        <scheme val="minor"/>
      </rPr>
      <t>运距区间（</t>
    </r>
    <r>
      <rPr>
        <sz val="11"/>
        <rFont val="Arial"/>
        <charset val="134"/>
      </rPr>
      <t>θ</t>
    </r>
    <r>
      <rPr>
        <vertAlign val="subscript"/>
        <sz val="11"/>
        <rFont val="宋体"/>
        <charset val="134"/>
      </rPr>
      <t>0</t>
    </r>
    <r>
      <rPr>
        <sz val="11"/>
        <rFont val="Arial"/>
        <charset val="134"/>
      </rPr>
      <t>=</t>
    </r>
    <r>
      <rPr>
        <sz val="11"/>
        <rFont val="宋体"/>
        <charset val="134"/>
        <scheme val="minor"/>
      </rPr>
      <t>30）
小计T</t>
    </r>
    <r>
      <rPr>
        <vertAlign val="subscript"/>
        <sz val="11"/>
        <rFont val="宋体"/>
        <charset val="134"/>
      </rPr>
      <t>0</t>
    </r>
    <r>
      <rPr>
        <sz val="11"/>
        <rFont val="宋体"/>
        <charset val="134"/>
        <scheme val="minor"/>
      </rPr>
      <t>=S</t>
    </r>
    <r>
      <rPr>
        <vertAlign val="subscript"/>
        <sz val="11"/>
        <rFont val="宋体"/>
        <charset val="134"/>
      </rPr>
      <t>0</t>
    </r>
    <r>
      <rPr>
        <sz val="11"/>
        <rFont val="宋体"/>
        <charset val="134"/>
        <scheme val="minor"/>
      </rPr>
      <t>*</t>
    </r>
    <r>
      <rPr>
        <sz val="11"/>
        <rFont val="Arial"/>
        <charset val="134"/>
      </rPr>
      <t>β</t>
    </r>
  </si>
  <si>
    <r>
      <rPr>
        <sz val="11"/>
        <rFont val="宋体"/>
        <charset val="134"/>
        <scheme val="minor"/>
      </rPr>
      <t>运距区间（</t>
    </r>
    <r>
      <rPr>
        <sz val="11"/>
        <rFont val="Arial"/>
        <charset val="134"/>
      </rPr>
      <t>θ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≤30）
小计T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=S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*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 xml:space="preserve"> （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=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*P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 xml:space="preserve">） </t>
    </r>
  </si>
  <si>
    <r>
      <rPr>
        <sz val="11"/>
        <rFont val="宋体"/>
        <charset val="134"/>
        <scheme val="minor"/>
      </rPr>
      <t>运距区间（30＜</t>
    </r>
    <r>
      <rPr>
        <sz val="11"/>
        <rFont val="Arial"/>
        <charset val="134"/>
      </rPr>
      <t>θ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≤100）
小计T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=S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*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 xml:space="preserve">2  </t>
    </r>
    <r>
      <rPr>
        <sz val="11"/>
        <rFont val="宋体"/>
        <charset val="134"/>
        <scheme val="minor"/>
      </rPr>
      <t>（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=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*P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）</t>
    </r>
    <r>
      <rPr>
        <vertAlign val="subscript"/>
        <sz val="11"/>
        <rFont val="宋体"/>
        <charset val="134"/>
      </rPr>
      <t xml:space="preserve"> </t>
    </r>
  </si>
  <si>
    <r>
      <rPr>
        <sz val="11"/>
        <rFont val="宋体"/>
        <charset val="134"/>
        <scheme val="minor"/>
      </rPr>
      <t>运距区间（100＜</t>
    </r>
    <r>
      <rPr>
        <sz val="11"/>
        <rFont val="Arial"/>
        <charset val="134"/>
      </rPr>
      <t>θ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≤150）
小计T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=S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*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 xml:space="preserve">  （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=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*P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）</t>
    </r>
  </si>
  <si>
    <r>
      <rPr>
        <sz val="11"/>
        <rFont val="宋体"/>
        <charset val="134"/>
        <scheme val="minor"/>
      </rPr>
      <t>运距区间（150＜</t>
    </r>
    <r>
      <rPr>
        <sz val="11"/>
        <rFont val="Arial"/>
        <charset val="134"/>
      </rPr>
      <t>θ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≤300）
小计T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=S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*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 xml:space="preserve">4  </t>
    </r>
    <r>
      <rPr>
        <sz val="11"/>
        <rFont val="宋体"/>
        <charset val="134"/>
        <scheme val="minor"/>
      </rPr>
      <t>（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=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*P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）</t>
    </r>
  </si>
  <si>
    <r>
      <rPr>
        <sz val="11"/>
        <rFont val="宋体"/>
        <charset val="134"/>
        <scheme val="minor"/>
      </rPr>
      <t>运距区间（θ5＞300）
小计T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>=S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>*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 xml:space="preserve">5 </t>
    </r>
    <r>
      <rPr>
        <sz val="11"/>
        <rFont val="宋体"/>
        <charset val="134"/>
        <scheme val="minor"/>
      </rPr>
      <t>（</t>
    </r>
    <r>
      <rPr>
        <sz val="11"/>
        <rFont val="Arial"/>
        <charset val="134"/>
      </rPr>
      <t>β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>=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*P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>）</t>
    </r>
  </si>
  <si>
    <r>
      <rPr>
        <sz val="11"/>
        <rFont val="宋体"/>
        <charset val="134"/>
        <scheme val="minor"/>
      </rPr>
      <t>投标单价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（</t>
    </r>
    <r>
      <rPr>
        <sz val="11"/>
        <rFont val="宋体"/>
        <charset val="134"/>
      </rPr>
      <t>元/公里</t>
    </r>
    <r>
      <rPr>
        <sz val="11"/>
        <rFont val="宋体"/>
        <charset val="134"/>
        <scheme val="minor"/>
      </rPr>
      <t>）</t>
    </r>
  </si>
  <si>
    <t>单价最高限价
（元/公里）</t>
  </si>
  <si>
    <r>
      <rPr>
        <sz val="11"/>
        <rFont val="宋体"/>
        <charset val="134"/>
        <scheme val="minor"/>
      </rPr>
      <t>小计（元）
T=T</t>
    </r>
    <r>
      <rPr>
        <vertAlign val="subscript"/>
        <sz val="11"/>
        <rFont val="宋体"/>
        <charset val="134"/>
      </rPr>
      <t>0</t>
    </r>
    <r>
      <rPr>
        <sz val="11"/>
        <rFont val="宋体"/>
        <charset val="134"/>
        <scheme val="minor"/>
      </rPr>
      <t>+T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+T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+T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+T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+T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 xml:space="preserve">
（此列含算术公式）</t>
    </r>
  </si>
  <si>
    <t>备注</t>
  </si>
  <si>
    <r>
      <rPr>
        <sz val="11"/>
        <rFont val="宋体"/>
        <charset val="134"/>
        <scheme val="minor"/>
      </rPr>
      <t>预测车次S</t>
    </r>
    <r>
      <rPr>
        <vertAlign val="subscript"/>
        <sz val="11"/>
        <rFont val="宋体"/>
        <charset val="134"/>
      </rPr>
      <t>0</t>
    </r>
  </si>
  <si>
    <t>单价系数P</t>
  </si>
  <si>
    <r>
      <rPr>
        <sz val="11"/>
        <rFont val="宋体"/>
        <charset val="134"/>
        <scheme val="minor"/>
      </rPr>
      <t>预测里程S</t>
    </r>
    <r>
      <rPr>
        <vertAlign val="subscript"/>
        <sz val="11"/>
        <rFont val="宋体"/>
        <charset val="134"/>
      </rPr>
      <t>1</t>
    </r>
  </si>
  <si>
    <r>
      <rPr>
        <sz val="11"/>
        <rFont val="宋体"/>
        <charset val="134"/>
        <scheme val="minor"/>
      </rPr>
      <t>单价系数P</t>
    </r>
    <r>
      <rPr>
        <vertAlign val="subscript"/>
        <sz val="11"/>
        <rFont val="宋体"/>
        <charset val="134"/>
      </rPr>
      <t>1</t>
    </r>
  </si>
  <si>
    <r>
      <rPr>
        <sz val="11"/>
        <rFont val="宋体"/>
        <charset val="134"/>
        <scheme val="minor"/>
      </rPr>
      <t>预测里程S</t>
    </r>
    <r>
      <rPr>
        <vertAlign val="subscript"/>
        <sz val="11"/>
        <rFont val="宋体"/>
        <charset val="134"/>
      </rPr>
      <t>2</t>
    </r>
  </si>
  <si>
    <r>
      <rPr>
        <sz val="11"/>
        <rFont val="宋体"/>
        <charset val="134"/>
        <scheme val="minor"/>
      </rPr>
      <t>区间系数P</t>
    </r>
    <r>
      <rPr>
        <vertAlign val="subscript"/>
        <sz val="11"/>
        <rFont val="宋体"/>
        <charset val="134"/>
      </rPr>
      <t>2</t>
    </r>
  </si>
  <si>
    <r>
      <rPr>
        <sz val="11"/>
        <rFont val="宋体"/>
        <charset val="134"/>
        <scheme val="minor"/>
      </rPr>
      <t>预测里程S</t>
    </r>
    <r>
      <rPr>
        <vertAlign val="subscript"/>
        <sz val="11"/>
        <rFont val="宋体"/>
        <charset val="134"/>
      </rPr>
      <t>3</t>
    </r>
  </si>
  <si>
    <r>
      <rPr>
        <sz val="11"/>
        <rFont val="宋体"/>
        <charset val="134"/>
        <scheme val="minor"/>
      </rPr>
      <t>单价系数P</t>
    </r>
    <r>
      <rPr>
        <vertAlign val="subscript"/>
        <sz val="11"/>
        <rFont val="宋体"/>
        <charset val="134"/>
      </rPr>
      <t>3</t>
    </r>
  </si>
  <si>
    <r>
      <rPr>
        <sz val="11"/>
        <rFont val="宋体"/>
        <charset val="134"/>
        <scheme val="minor"/>
      </rPr>
      <t>预测里程S</t>
    </r>
    <r>
      <rPr>
        <vertAlign val="subscript"/>
        <sz val="11"/>
        <rFont val="宋体"/>
        <charset val="134"/>
      </rPr>
      <t>4</t>
    </r>
  </si>
  <si>
    <r>
      <rPr>
        <sz val="11"/>
        <rFont val="宋体"/>
        <charset val="134"/>
        <scheme val="minor"/>
      </rPr>
      <t>单价系数P</t>
    </r>
    <r>
      <rPr>
        <vertAlign val="subscript"/>
        <sz val="11"/>
        <rFont val="宋体"/>
        <charset val="134"/>
      </rPr>
      <t>4</t>
    </r>
  </si>
  <si>
    <r>
      <rPr>
        <sz val="11"/>
        <rFont val="宋体"/>
        <charset val="134"/>
        <scheme val="minor"/>
      </rPr>
      <t>预测里程S</t>
    </r>
    <r>
      <rPr>
        <vertAlign val="subscript"/>
        <sz val="11"/>
        <rFont val="宋体"/>
        <charset val="134"/>
      </rPr>
      <t>5</t>
    </r>
  </si>
  <si>
    <r>
      <rPr>
        <sz val="11"/>
        <rFont val="宋体"/>
        <charset val="134"/>
        <scheme val="minor"/>
      </rPr>
      <t>单价系数P</t>
    </r>
    <r>
      <rPr>
        <vertAlign val="subscript"/>
        <sz val="11"/>
        <rFont val="宋体"/>
        <charset val="134"/>
      </rPr>
      <t>5</t>
    </r>
  </si>
  <si>
    <t>微型车</t>
  </si>
  <si>
    <t>1吨以下</t>
  </si>
  <si>
    <t>小型车</t>
  </si>
  <si>
    <t>1-3吨</t>
  </si>
  <si>
    <t>中型车</t>
  </si>
  <si>
    <t>4-5吨</t>
  </si>
  <si>
    <t>大型车</t>
  </si>
  <si>
    <t>6-8吨</t>
  </si>
  <si>
    <t>9-15吨</t>
  </si>
  <si>
    <t>16-30吨</t>
  </si>
  <si>
    <t>随车吊</t>
  </si>
  <si>
    <t>6-10吨随车吊</t>
  </si>
  <si>
    <t>12-16吨随车吊</t>
  </si>
  <si>
    <t>合计1</t>
  </si>
  <si>
    <t xml:space="preserve">说明：1.配送特殊要求物资，需按防尘、防水、防剧烈震动等运输要求配置相关车辆。
2.运输费计费方式：
运输费用采用阶梯式递远递减算法计价的方式，具体如下：
设x为里程，β为t吨货车每公里运输价格，S为总费用：
A)S=A1*β（x≤A1，β为A1公里以内单价,里程按A1计算）
B)S=A1*（β*P1）+A2*（β*P2）+A3*（β*P3）+A4*（β*P4）+A5*（β*P5）（x&gt;A1)
注释：
①当配送里程小于或等于A1时，按配送A1里程计价；当配送里程大于A1时，按阶梯式递远递减算法将配送里程分成5个阶段分别计价后进行累加，得出总价，已经计算的里程不在纳入下一里程阶段的计算中；
②A1统一划定为30公里；
③Pn为An里程区间内对应的阶梯单价系数，n为正整数，且1≤n≤5；
④An为第n阶梯区间内对应的行驶里程数，n为正整数，且1≤n≤5。
⑤当存在两个及以上收发货点时，总里程计算按照：“第一发货点--&gt;第二发货点--&gt;第一卸货点--&gt;第二卸货点--&gt;···”的方式累加计算。
</t>
  </si>
  <si>
    <t>二、装卸费</t>
  </si>
  <si>
    <t>说明：</t>
  </si>
  <si>
    <t>工器具类型</t>
  </si>
  <si>
    <t>结算单位</t>
  </si>
  <si>
    <t>预测工作量（台班）</t>
  </si>
  <si>
    <t>单价最高限价
（元/台班）</t>
  </si>
  <si>
    <t>投标单价
（元/台班）</t>
  </si>
  <si>
    <t>小计（元）=投标单价×预测工作量
（此列含算术公式）</t>
  </si>
  <si>
    <t>1、本项目报价应包括但不限于：人工、路桥费、停车费、油费、材料、货物运输保险、预组装、包装物、各类防撞物料及绑扎耗材、专用工具、利润、税金、政策性文件规定及合同包含的所有风险、责任等各项应有费用；</t>
  </si>
  <si>
    <t>5吨（含本数）以下叉车</t>
  </si>
  <si>
    <t>8小时/台班</t>
  </si>
  <si>
    <t>定点作业，每次作业配备1名叉车司机</t>
  </si>
  <si>
    <t>2、配送特殊要求物资时，需按防尘、防水、防剧烈震动等运输要求配置相关车辆。</t>
  </si>
  <si>
    <t>5-8吨（含本数）叉车</t>
  </si>
  <si>
    <t>3、表中车辆“吨位”是指货车行驶证的“核定载质量”，各类重型牵引车行驶证的“准牵引总质量”在扣除“挂车整备质量”后应符合上述“1-3吨货车”、“4-5吨货车”、“6-8吨货车”、“9-15吨货车”、“16-30吨货车”的载重标准；</t>
  </si>
  <si>
    <t>8-12吨（不含本数）叉车</t>
  </si>
  <si>
    <t>4、上表汽车起重机“吨位”是指汽车起重机出厂合格证的最大额定总起重量，叉车“吨位”是指叉车出厂合格证的额定起重量；</t>
  </si>
  <si>
    <t>5-8吨（含本数）汽车起重机</t>
  </si>
  <si>
    <t>每次作业配备1名司机及1名起吊辅助人员</t>
  </si>
  <si>
    <t>5、核定载质量小的车型报价不得等于或高于核定载质量大的车型报价（5吨及12吨随车吊除外），否则视为无效报价，作否决投标处理；</t>
  </si>
  <si>
    <t>9-16吨（含本数）汽车起重机</t>
  </si>
  <si>
    <t>6、报价表中如出现报价漏项的，作否决投标处理；</t>
  </si>
  <si>
    <t>20-25吨（含本数）汽车起重机</t>
  </si>
  <si>
    <r>
      <rPr>
        <b/>
        <sz val="11"/>
        <rFont val="宋体"/>
        <charset val="134"/>
        <scheme val="minor"/>
      </rPr>
      <t>7、计划配送的各运距区间配送单价按“各类型货车配送单价</t>
    </r>
    <r>
      <rPr>
        <b/>
        <sz val="11"/>
        <rFont val="Arial"/>
        <charset val="134"/>
      </rPr>
      <t>β</t>
    </r>
    <r>
      <rPr>
        <b/>
        <sz val="11"/>
        <rFont val="宋体"/>
        <charset val="134"/>
        <scheme val="minor"/>
      </rPr>
      <t>*对应运距区间单价系数P</t>
    </r>
    <r>
      <rPr>
        <b/>
        <vertAlign val="subscript"/>
        <sz val="11"/>
        <rFont val="宋体"/>
        <charset val="134"/>
      </rPr>
      <t>n</t>
    </r>
    <r>
      <rPr>
        <b/>
        <sz val="11"/>
        <rFont val="宋体"/>
        <charset val="134"/>
        <scheme val="minor"/>
      </rPr>
      <t>，四舍五入精确至小数点后2位”计算，由签约单位根据承运商的计划性配送报价表，在双方签订运输服务合同时予以确认；</t>
    </r>
  </si>
  <si>
    <t>25吨（不含本数）以上汽车起重机</t>
  </si>
  <si>
    <r>
      <rPr>
        <sz val="11"/>
        <rFont val="宋体"/>
        <charset val="134"/>
        <scheme val="minor"/>
      </rPr>
      <t>8、运输费计费方式：按合同附件《货物运输及相关服务费用单价表》列明的核定载质量分类计价，不包含装卸费用，里程以“高德地图” 选定车型后，从发货地到运输目的地的 “最短路线” 为准，如遇交通管制等因素造成运输路径绕行时，不另行增加相应里程。
运输费用采用阶梯式递远递减算法计价的方式，具体如下：
设x为里程，</t>
    </r>
    <r>
      <rPr>
        <sz val="11"/>
        <rFont val="Arial"/>
        <charset val="134"/>
      </rPr>
      <t>β</t>
    </r>
    <r>
      <rPr>
        <sz val="11"/>
        <rFont val="宋体"/>
        <charset val="134"/>
        <scheme val="minor"/>
      </rPr>
      <t>为t吨货车每公里运输价格，S为总费用：
A)S=A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*β（x≤A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，β为A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公里以内单价,里程按A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计算）
B)S=A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*（β*P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>）+A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*（β*P</t>
    </r>
    <r>
      <rPr>
        <vertAlign val="subscript"/>
        <sz val="11"/>
        <rFont val="宋体"/>
        <charset val="134"/>
      </rPr>
      <t>2</t>
    </r>
    <r>
      <rPr>
        <sz val="11"/>
        <rFont val="宋体"/>
        <charset val="134"/>
        <scheme val="minor"/>
      </rPr>
      <t>）+A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*（β*P</t>
    </r>
    <r>
      <rPr>
        <vertAlign val="subscript"/>
        <sz val="11"/>
        <rFont val="宋体"/>
        <charset val="134"/>
      </rPr>
      <t>3</t>
    </r>
    <r>
      <rPr>
        <sz val="11"/>
        <rFont val="宋体"/>
        <charset val="134"/>
        <scheme val="minor"/>
      </rPr>
      <t>）+A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*（β*P</t>
    </r>
    <r>
      <rPr>
        <vertAlign val="subscript"/>
        <sz val="11"/>
        <rFont val="宋体"/>
        <charset val="134"/>
      </rPr>
      <t>4</t>
    </r>
    <r>
      <rPr>
        <sz val="11"/>
        <rFont val="宋体"/>
        <charset val="134"/>
        <scheme val="minor"/>
      </rPr>
      <t>）+A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>*（β*P</t>
    </r>
    <r>
      <rPr>
        <vertAlign val="subscript"/>
        <sz val="11"/>
        <rFont val="宋体"/>
        <charset val="134"/>
      </rPr>
      <t>5</t>
    </r>
    <r>
      <rPr>
        <sz val="11"/>
        <rFont val="宋体"/>
        <charset val="134"/>
        <scheme val="minor"/>
      </rPr>
      <t>）+A</t>
    </r>
    <r>
      <rPr>
        <vertAlign val="subscript"/>
        <sz val="11"/>
        <rFont val="宋体"/>
        <charset val="134"/>
      </rPr>
      <t>6</t>
    </r>
    <r>
      <rPr>
        <sz val="11"/>
        <rFont val="宋体"/>
        <charset val="134"/>
        <scheme val="minor"/>
      </rPr>
      <t>*（β*P</t>
    </r>
    <r>
      <rPr>
        <vertAlign val="subscript"/>
        <sz val="11"/>
        <rFont val="宋体"/>
        <charset val="134"/>
      </rPr>
      <t>6</t>
    </r>
    <r>
      <rPr>
        <sz val="11"/>
        <rFont val="宋体"/>
        <charset val="134"/>
        <scheme val="minor"/>
      </rPr>
      <t>）（x&gt;A</t>
    </r>
    <r>
      <rPr>
        <vertAlign val="subscript"/>
        <sz val="11"/>
        <rFont val="宋体"/>
        <charset val="134"/>
      </rPr>
      <t>1</t>
    </r>
    <r>
      <rPr>
        <sz val="11"/>
        <rFont val="宋体"/>
        <charset val="134"/>
        <scheme val="minor"/>
      </rPr>
      <t xml:space="preserve">)
注释：
</t>
    </r>
    <r>
      <rPr>
        <sz val="11"/>
        <rFont val="宋体"/>
        <charset val="134"/>
      </rPr>
      <t>①当配送里程小于或等于A1时，按配送A1里程计价；当配送里程大于A1时，按阶梯式递远递减算法将配送里程分成6个阶段分别计价后进行累加，得出总价；</t>
    </r>
    <r>
      <rPr>
        <sz val="11"/>
        <rFont val="宋体"/>
        <charset val="134"/>
        <scheme val="minor"/>
      </rPr>
      <t xml:space="preserve">
</t>
    </r>
    <r>
      <rPr>
        <sz val="11"/>
        <rFont val="宋体"/>
        <charset val="134"/>
      </rPr>
      <t>②A1统一划定为30公里；
③P</t>
    </r>
    <r>
      <rPr>
        <vertAlign val="subscript"/>
        <sz val="11"/>
        <rFont val="宋体"/>
        <charset val="134"/>
      </rPr>
      <t>n</t>
    </r>
    <r>
      <rPr>
        <sz val="11"/>
        <rFont val="宋体"/>
        <charset val="134"/>
      </rPr>
      <t>为A</t>
    </r>
    <r>
      <rPr>
        <vertAlign val="subscript"/>
        <sz val="11"/>
        <rFont val="宋体"/>
        <charset val="134"/>
      </rPr>
      <t>n</t>
    </r>
    <r>
      <rPr>
        <sz val="11"/>
        <rFont val="宋体"/>
        <charset val="134"/>
      </rPr>
      <t>里程区间内对应的阶梯单价系数，n为正整数，且1≤n≤6；
④A</t>
    </r>
    <r>
      <rPr>
        <vertAlign val="subscript"/>
        <sz val="11"/>
        <rFont val="宋体"/>
        <charset val="134"/>
      </rPr>
      <t>n</t>
    </r>
    <r>
      <rPr>
        <sz val="11"/>
        <rFont val="宋体"/>
        <charset val="134"/>
      </rPr>
      <t>为第n阶梯区间内对应的行驶里程数，n为正整数，且1≤n≤6。</t>
    </r>
    <r>
      <rPr>
        <sz val="11"/>
        <rFont val="宋体"/>
        <charset val="134"/>
        <scheme val="minor"/>
      </rPr>
      <t xml:space="preserve">
（1）当存在两个及以上收发货点时，总里程计算按照：“第一发货点--&gt;第二发货点--&gt;第一卸货点--&gt;第二卸货点--&gt;···”的方式累加计算。</t>
    </r>
  </si>
  <si>
    <t>轮式抓机</t>
  </si>
  <si>
    <r>
      <rPr>
        <b/>
        <sz val="11"/>
        <rFont val="宋体"/>
        <charset val="134"/>
        <scheme val="minor"/>
      </rPr>
      <t>合计</t>
    </r>
    <r>
      <rPr>
        <b/>
        <vertAlign val="subscript"/>
        <sz val="11"/>
        <rFont val="宋体"/>
        <charset val="134"/>
      </rPr>
      <t>2</t>
    </r>
    <r>
      <rPr>
        <b/>
        <sz val="11"/>
        <rFont val="宋体"/>
        <charset val="134"/>
        <scheme val="minor"/>
      </rPr>
      <t>：</t>
    </r>
  </si>
  <si>
    <t>三、临时装卸搬运费</t>
  </si>
  <si>
    <t>劳务类型</t>
  </si>
  <si>
    <t>预测工作量（天）</t>
  </si>
  <si>
    <t>预测人数</t>
  </si>
  <si>
    <t>单价最高限价
（元/人/天）</t>
  </si>
  <si>
    <t>投标单价
（元/人/天）</t>
  </si>
  <si>
    <t>小计（元）=单价×预测工作量×人数
（此列含算术公式）</t>
  </si>
  <si>
    <t>9、开展即时中转服务（即指投标方安排车辆将货物运至[招标方指定卸车点]完成卸车后，又根据招标方要求，安排同一车辆从该卸货点装载其他指定物资，发运至另一目标卸货点的配送服务）的，其运费按说明第8点得计算出的费用的50%计算。</t>
  </si>
  <si>
    <t>物资装卸、搬运、摆放、整理等服务</t>
  </si>
  <si>
    <t>人/天</t>
  </si>
  <si>
    <t>10、装卸费计费方式：由承运商自带叉车、汽车起重机等工器具开展的装卸车费用按台班计费，每8小时计1个台班，其中4小时及以内按0.5个台班计算，超过4小时不超过8小时按1个台班计算。</t>
  </si>
  <si>
    <r>
      <rPr>
        <b/>
        <sz val="11"/>
        <rFont val="宋体"/>
        <charset val="134"/>
        <scheme val="minor"/>
      </rPr>
      <t>合计</t>
    </r>
    <r>
      <rPr>
        <b/>
        <vertAlign val="subscript"/>
        <sz val="11"/>
        <rFont val="宋体"/>
        <charset val="134"/>
        <scheme val="minor"/>
      </rPr>
      <t>3</t>
    </r>
    <r>
      <rPr>
        <b/>
        <sz val="11"/>
        <rFont val="宋体"/>
        <charset val="134"/>
        <scheme val="minor"/>
      </rPr>
      <t>：</t>
    </r>
  </si>
  <si>
    <t>11、货车及汽车起重机待班费用计费方式：由承运商安排货车、汽车起重机到指定地点待命值守，其待班费用按天计费，每24小时计1天，最小结算单位为0.5天/12小时，超过12小时不超24小时按1天计算。</t>
  </si>
  <si>
    <t>四、值班值守费</t>
  </si>
  <si>
    <t>12、劳务费计费方式：由承运商安排临时作业人员开展劳务工作费用按人·天计费，每人工作8小时计1人·天，其中4小时及以内按0.5人·天计算，超过4小时不超过8小时按1人·天计算，固定仓储物流服务人员按月计算。</t>
  </si>
  <si>
    <t>单价最高限价
（元/天）</t>
  </si>
  <si>
    <t>投标单价
（元/天）</t>
  </si>
  <si>
    <t>小计（元）=单价×预测工作量
（此列含算术公式）</t>
  </si>
  <si>
    <t>13、投标报价若出现大小写不一致的情况，以大写报价为准。若出现单价乘积与小计不一致或小计之和与总计不一致的情况，将按招标文件要求处理。</t>
  </si>
  <si>
    <t>4-5吨货车</t>
  </si>
  <si>
    <t>天</t>
  </si>
  <si>
    <t>指定地点值守待命</t>
  </si>
  <si>
    <t>14、投标人的报价为闭口价，中标后在招标有效期内价格不变（国家税务政策调整的除外）。</t>
  </si>
  <si>
    <t>6-8吨货车</t>
  </si>
  <si>
    <t>9-15吨货车</t>
  </si>
  <si>
    <r>
      <rPr>
        <b/>
        <sz val="11"/>
        <rFont val="宋体"/>
        <charset val="134"/>
        <scheme val="minor"/>
      </rPr>
      <t>合计</t>
    </r>
    <r>
      <rPr>
        <b/>
        <vertAlign val="subscript"/>
        <sz val="11"/>
        <rFont val="宋体"/>
        <charset val="134"/>
        <scheme val="minor"/>
      </rPr>
      <t>4</t>
    </r>
    <r>
      <rPr>
        <b/>
        <sz val="11"/>
        <rFont val="宋体"/>
        <charset val="134"/>
        <scheme val="minor"/>
      </rPr>
      <t>：</t>
    </r>
  </si>
  <si>
    <t>五、仓储服务人员劳务费</t>
  </si>
  <si>
    <t>预测工作量（月）</t>
  </si>
  <si>
    <t>单价最高限价
（元/人/月）</t>
  </si>
  <si>
    <t>投标单价
（元/人/月）</t>
  </si>
  <si>
    <t>驻点负责人（班长）</t>
  </si>
  <si>
    <t>人/月</t>
  </si>
  <si>
    <t>驻点负责人（副班长）</t>
  </si>
  <si>
    <t>仓储作业员</t>
  </si>
  <si>
    <r>
      <rPr>
        <b/>
        <sz val="11"/>
        <rFont val="宋体"/>
        <charset val="134"/>
        <scheme val="minor"/>
      </rPr>
      <t>合计</t>
    </r>
    <r>
      <rPr>
        <b/>
        <vertAlign val="subscript"/>
        <sz val="11"/>
        <rFont val="宋体"/>
        <charset val="134"/>
        <scheme val="minor"/>
      </rPr>
      <t>5</t>
    </r>
    <r>
      <rPr>
        <b/>
        <sz val="11"/>
        <rFont val="宋体"/>
        <charset val="134"/>
        <scheme val="minor"/>
      </rPr>
      <t>：</t>
    </r>
  </si>
  <si>
    <t>五、总报价</t>
  </si>
  <si>
    <r>
      <rPr>
        <b/>
        <sz val="10"/>
        <rFont val="宋体"/>
        <charset val="134"/>
        <scheme val="minor"/>
      </rPr>
      <t>总报价：（合计</t>
    </r>
    <r>
      <rPr>
        <b/>
        <vertAlign val="subscript"/>
        <sz val="10"/>
        <rFont val="宋体"/>
        <charset val="134"/>
        <scheme val="minor"/>
      </rPr>
      <t>1</t>
    </r>
    <r>
      <rPr>
        <b/>
        <sz val="10"/>
        <rFont val="宋体"/>
        <charset val="134"/>
        <scheme val="minor"/>
      </rPr>
      <t>+合计</t>
    </r>
    <r>
      <rPr>
        <b/>
        <vertAlign val="subscript"/>
        <sz val="10"/>
        <rFont val="宋体"/>
        <charset val="134"/>
        <scheme val="minor"/>
      </rPr>
      <t>2</t>
    </r>
    <r>
      <rPr>
        <b/>
        <sz val="10"/>
        <rFont val="宋体"/>
        <charset val="134"/>
        <scheme val="minor"/>
      </rPr>
      <t>+合计</t>
    </r>
    <r>
      <rPr>
        <b/>
        <vertAlign val="subscript"/>
        <sz val="10"/>
        <rFont val="宋体"/>
        <charset val="134"/>
        <scheme val="minor"/>
      </rPr>
      <t>3</t>
    </r>
    <r>
      <rPr>
        <b/>
        <sz val="10"/>
        <rFont val="宋体"/>
        <charset val="134"/>
        <scheme val="minor"/>
      </rPr>
      <t>+合计4+合计5）  小写：</t>
    </r>
  </si>
  <si>
    <t>投标人名称（盖公章或电子签章）：</t>
  </si>
  <si>
    <t>年    月  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</si>
</sst>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Arial"/>
      <charset val="134"/>
    </font>
    <font>
      <vertAlign val="subscript"/>
      <sz val="11"/>
      <name val="宋体"/>
      <charset val="134"/>
    </font>
    <font>
      <b/>
      <sz val="11"/>
      <name val="Arial"/>
      <charset val="134"/>
    </font>
    <font>
      <b/>
      <vertAlign val="subscript"/>
      <sz val="11"/>
      <name val="宋体"/>
      <charset val="134"/>
    </font>
    <font>
      <b/>
      <vertAlign val="subscript"/>
      <sz val="11"/>
      <name val="宋体"/>
      <charset val="134"/>
      <scheme val="minor"/>
    </font>
    <font>
      <b/>
      <vertAlign val="subscript"/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5" applyNumberFormat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2" borderId="16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2"/>
  <sheetViews>
    <sheetView tabSelected="1" view="pageBreakPreview" zoomScale="85" zoomScaleNormal="80" workbookViewId="0">
      <selection activeCell="X7" sqref="X7"/>
    </sheetView>
  </sheetViews>
  <sheetFormatPr defaultColWidth="9" defaultRowHeight="13.5"/>
  <cols>
    <col min="1" max="1" width="5.10833333333333" style="1" customWidth="1"/>
    <col min="2" max="2" width="9.63333333333333" style="1" customWidth="1"/>
    <col min="3" max="3" width="9.68333333333333" style="1" customWidth="1"/>
    <col min="4" max="4" width="10.775" style="1" customWidth="1"/>
    <col min="5" max="5" width="12.0333333333333" style="1" customWidth="1"/>
    <col min="6" max="6" width="11.4" style="1" customWidth="1"/>
    <col min="7" max="7" width="13.2333333333333" style="1" customWidth="1"/>
    <col min="8" max="8" width="13.375" style="1" customWidth="1"/>
    <col min="9" max="9" width="11.7833333333333" style="1" customWidth="1"/>
    <col min="10" max="10" width="11.25" style="1" customWidth="1"/>
    <col min="11" max="11" width="12.1833333333333" style="1" customWidth="1"/>
    <col min="12" max="12" width="11.25" style="1" customWidth="1"/>
    <col min="13" max="13" width="11.4083333333333" style="1" customWidth="1"/>
    <col min="14" max="15" width="11.2416666666667" style="1" customWidth="1"/>
    <col min="16" max="16" width="11.5583333333333" style="1" customWidth="1"/>
    <col min="17" max="17" width="11.4416666666667" style="1" customWidth="1"/>
    <col min="18" max="18" width="12.0583333333333" style="1" customWidth="1"/>
    <col min="19" max="19" width="6.46666666666667" style="1" customWidth="1"/>
    <col min="20" max="16384" width="9" style="3"/>
  </cols>
  <sheetData>
    <row r="1" s="1" customFormat="1" ht="22.5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="1" customFormat="1" ht="21.75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3"/>
      <c r="M2" s="3"/>
      <c r="N2" s="3"/>
      <c r="O2" s="3"/>
      <c r="P2" s="3"/>
      <c r="Q2" s="3"/>
      <c r="R2" s="3"/>
      <c r="S2" s="3"/>
    </row>
    <row r="3" s="1" customFormat="1" ht="22.05" customHeight="1" spans="1:19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="1" customFormat="1" ht="51" customHeight="1" spans="1:19">
      <c r="A4" s="7" t="s">
        <v>3</v>
      </c>
      <c r="B4" s="8" t="s">
        <v>4</v>
      </c>
      <c r="C4" s="7" t="s">
        <v>5</v>
      </c>
      <c r="D4" s="9" t="s">
        <v>6</v>
      </c>
      <c r="E4" s="10"/>
      <c r="F4" s="9" t="s">
        <v>7</v>
      </c>
      <c r="G4" s="11"/>
      <c r="H4" s="9" t="s">
        <v>8</v>
      </c>
      <c r="I4" s="11"/>
      <c r="J4" s="9" t="s">
        <v>9</v>
      </c>
      <c r="K4" s="11"/>
      <c r="L4" s="9" t="s">
        <v>10</v>
      </c>
      <c r="M4" s="11"/>
      <c r="N4" s="9" t="s">
        <v>11</v>
      </c>
      <c r="O4" s="11"/>
      <c r="P4" s="13" t="s">
        <v>12</v>
      </c>
      <c r="Q4" s="43" t="s">
        <v>13</v>
      </c>
      <c r="R4" s="13" t="s">
        <v>14</v>
      </c>
      <c r="S4" s="7" t="s">
        <v>15</v>
      </c>
    </row>
    <row r="5" s="1" customFormat="1" ht="29.1" customHeight="1" spans="1:19">
      <c r="A5" s="12"/>
      <c r="B5" s="8"/>
      <c r="C5" s="12"/>
      <c r="D5" s="13" t="s">
        <v>16</v>
      </c>
      <c r="E5" s="13" t="s">
        <v>17</v>
      </c>
      <c r="F5" s="13" t="s">
        <v>18</v>
      </c>
      <c r="G5" s="13" t="s">
        <v>19</v>
      </c>
      <c r="H5" s="13" t="s">
        <v>20</v>
      </c>
      <c r="I5" s="13" t="s">
        <v>21</v>
      </c>
      <c r="J5" s="13" t="s">
        <v>22</v>
      </c>
      <c r="K5" s="13" t="s">
        <v>23</v>
      </c>
      <c r="L5" s="13" t="s">
        <v>24</v>
      </c>
      <c r="M5" s="13" t="s">
        <v>25</v>
      </c>
      <c r="N5" s="13" t="s">
        <v>26</v>
      </c>
      <c r="O5" s="13" t="s">
        <v>27</v>
      </c>
      <c r="P5" s="12"/>
      <c r="Q5" s="43"/>
      <c r="R5" s="12"/>
      <c r="S5" s="7"/>
    </row>
    <row r="6" s="1" customFormat="1" ht="88" customHeight="1" spans="1:19">
      <c r="A6" s="14">
        <v>1</v>
      </c>
      <c r="B6" s="8" t="s">
        <v>28</v>
      </c>
      <c r="C6" s="8" t="s">
        <v>29</v>
      </c>
      <c r="D6" s="14">
        <v>780</v>
      </c>
      <c r="E6" s="15">
        <v>1</v>
      </c>
      <c r="F6" s="14">
        <v>2100</v>
      </c>
      <c r="G6" s="15">
        <v>0.8</v>
      </c>
      <c r="H6" s="14">
        <v>5523</v>
      </c>
      <c r="I6" s="15">
        <v>0.7</v>
      </c>
      <c r="J6" s="14">
        <v>7537</v>
      </c>
      <c r="K6" s="15">
        <v>0.6</v>
      </c>
      <c r="L6" s="14">
        <v>1588</v>
      </c>
      <c r="M6" s="15">
        <v>0.5</v>
      </c>
      <c r="N6" s="14">
        <v>3280</v>
      </c>
      <c r="O6" s="15">
        <v>0.4</v>
      </c>
      <c r="P6" s="32"/>
      <c r="Q6" s="32">
        <v>14.85</v>
      </c>
      <c r="R6" s="14">
        <f>D6*30*P6*E6+F6*P6*G6+H6*P6*I6+J6*P6*K6+L6*P6*M6+N6*P6*O6</f>
        <v>0</v>
      </c>
      <c r="S6" s="14"/>
    </row>
    <row r="7" s="1" customFormat="1" ht="88" customHeight="1" spans="1:19">
      <c r="A7" s="14">
        <v>2</v>
      </c>
      <c r="B7" s="8" t="s">
        <v>30</v>
      </c>
      <c r="C7" s="8" t="s">
        <v>31</v>
      </c>
      <c r="D7" s="14">
        <v>2123</v>
      </c>
      <c r="E7" s="15">
        <v>1</v>
      </c>
      <c r="F7" s="14">
        <v>3600</v>
      </c>
      <c r="G7" s="15">
        <v>0.8</v>
      </c>
      <c r="H7" s="14">
        <v>12749</v>
      </c>
      <c r="I7" s="15">
        <v>0.7</v>
      </c>
      <c r="J7" s="14">
        <v>17398</v>
      </c>
      <c r="K7" s="15">
        <v>0.6</v>
      </c>
      <c r="L7" s="14">
        <v>1548</v>
      </c>
      <c r="M7" s="15">
        <v>0.5</v>
      </c>
      <c r="N7" s="14">
        <v>11758</v>
      </c>
      <c r="O7" s="15">
        <v>0.4</v>
      </c>
      <c r="P7" s="32"/>
      <c r="Q7" s="32">
        <v>19.0666666666667</v>
      </c>
      <c r="R7" s="14">
        <f t="shared" ref="R6:R13" si="0">D7*10*P7*E7+F7*P7*G7+H7*P7*I7+J7*P7*K7+L7*P7*M7+N7*P7*O7</f>
        <v>0</v>
      </c>
      <c r="S7" s="14"/>
    </row>
    <row r="8" s="1" customFormat="1" ht="92" customHeight="1" spans="1:19">
      <c r="A8" s="14">
        <v>3</v>
      </c>
      <c r="B8" s="8" t="s">
        <v>32</v>
      </c>
      <c r="C8" s="8" t="s">
        <v>33</v>
      </c>
      <c r="D8" s="14">
        <v>155</v>
      </c>
      <c r="E8" s="15">
        <v>1</v>
      </c>
      <c r="F8" s="14">
        <v>150</v>
      </c>
      <c r="G8" s="15">
        <v>0.8</v>
      </c>
      <c r="H8" s="14">
        <v>1201</v>
      </c>
      <c r="I8" s="15">
        <v>0.7</v>
      </c>
      <c r="J8" s="14">
        <v>1189</v>
      </c>
      <c r="K8" s="15">
        <v>0.6</v>
      </c>
      <c r="L8" s="14">
        <v>160</v>
      </c>
      <c r="M8" s="15">
        <v>0.5</v>
      </c>
      <c r="N8" s="14">
        <v>140</v>
      </c>
      <c r="O8" s="15">
        <v>0.4</v>
      </c>
      <c r="P8" s="32"/>
      <c r="Q8" s="32">
        <v>21.6333333333333</v>
      </c>
      <c r="R8" s="14">
        <f t="shared" si="0"/>
        <v>0</v>
      </c>
      <c r="S8" s="14"/>
    </row>
    <row r="9" s="1" customFormat="1" ht="86" customHeight="1" spans="1:19">
      <c r="A9" s="14">
        <v>4</v>
      </c>
      <c r="B9" s="8" t="s">
        <v>34</v>
      </c>
      <c r="C9" s="8" t="s">
        <v>35</v>
      </c>
      <c r="D9" s="14">
        <v>1485</v>
      </c>
      <c r="E9" s="15">
        <v>1</v>
      </c>
      <c r="F9" s="14">
        <v>2700</v>
      </c>
      <c r="G9" s="15">
        <v>0.8</v>
      </c>
      <c r="H9" s="14">
        <v>1326</v>
      </c>
      <c r="I9" s="15">
        <v>0.7</v>
      </c>
      <c r="J9" s="14">
        <v>12357</v>
      </c>
      <c r="K9" s="15">
        <v>0.6</v>
      </c>
      <c r="L9" s="14">
        <v>11032</v>
      </c>
      <c r="M9" s="15">
        <v>0.5</v>
      </c>
      <c r="N9" s="14">
        <v>7251</v>
      </c>
      <c r="O9" s="15">
        <v>0.4</v>
      </c>
      <c r="P9" s="32"/>
      <c r="Q9" s="32">
        <v>25.6666666666667</v>
      </c>
      <c r="R9" s="14">
        <f t="shared" si="0"/>
        <v>0</v>
      </c>
      <c r="S9" s="14"/>
    </row>
    <row r="10" s="1" customFormat="1" ht="86" customHeight="1" spans="1:19">
      <c r="A10" s="14">
        <v>5</v>
      </c>
      <c r="B10" s="8" t="s">
        <v>34</v>
      </c>
      <c r="C10" s="8" t="s">
        <v>36</v>
      </c>
      <c r="D10" s="14">
        <v>2180</v>
      </c>
      <c r="E10" s="15">
        <v>1</v>
      </c>
      <c r="F10" s="14">
        <v>2325</v>
      </c>
      <c r="G10" s="15">
        <v>0.8</v>
      </c>
      <c r="H10" s="14">
        <v>11235</v>
      </c>
      <c r="I10" s="15">
        <v>0.7</v>
      </c>
      <c r="J10" s="14">
        <v>12467</v>
      </c>
      <c r="K10" s="15">
        <v>0.6</v>
      </c>
      <c r="L10" s="14">
        <v>3673</v>
      </c>
      <c r="M10" s="15">
        <v>0.5</v>
      </c>
      <c r="N10" s="14">
        <v>3780</v>
      </c>
      <c r="O10" s="15">
        <v>0.4</v>
      </c>
      <c r="P10" s="32"/>
      <c r="Q10" s="32">
        <v>29.5166666666667</v>
      </c>
      <c r="R10" s="14">
        <f t="shared" si="0"/>
        <v>0</v>
      </c>
      <c r="S10" s="14"/>
    </row>
    <row r="11" s="1" customFormat="1" ht="86" customHeight="1" spans="1:19">
      <c r="A11" s="14">
        <v>6</v>
      </c>
      <c r="B11" s="8" t="s">
        <v>34</v>
      </c>
      <c r="C11" s="8" t="s">
        <v>37</v>
      </c>
      <c r="D11" s="14">
        <v>160</v>
      </c>
      <c r="E11" s="15">
        <v>1</v>
      </c>
      <c r="F11" s="14">
        <v>4988</v>
      </c>
      <c r="G11" s="15">
        <v>0.8</v>
      </c>
      <c r="H11" s="14">
        <v>11530</v>
      </c>
      <c r="I11" s="15">
        <v>0.7</v>
      </c>
      <c r="J11" s="14">
        <v>16898</v>
      </c>
      <c r="K11" s="15">
        <v>0.6</v>
      </c>
      <c r="L11" s="14">
        <v>11388</v>
      </c>
      <c r="M11" s="15">
        <v>0.5</v>
      </c>
      <c r="N11" s="14">
        <v>1857</v>
      </c>
      <c r="O11" s="15">
        <v>0.4</v>
      </c>
      <c r="P11" s="32"/>
      <c r="Q11" s="32">
        <v>37.95</v>
      </c>
      <c r="R11" s="14">
        <f t="shared" si="0"/>
        <v>0</v>
      </c>
      <c r="S11" s="14"/>
    </row>
    <row r="12" s="1" customFormat="1" ht="62" customHeight="1" spans="1:19">
      <c r="A12" s="14">
        <v>7</v>
      </c>
      <c r="B12" s="8" t="s">
        <v>38</v>
      </c>
      <c r="C12" s="8" t="s">
        <v>39</v>
      </c>
      <c r="D12" s="14">
        <v>600</v>
      </c>
      <c r="E12" s="15">
        <v>1</v>
      </c>
      <c r="F12" s="14">
        <v>408</v>
      </c>
      <c r="G12" s="15">
        <v>0.8</v>
      </c>
      <c r="H12" s="14">
        <v>4132</v>
      </c>
      <c r="I12" s="15">
        <v>0.7</v>
      </c>
      <c r="J12" s="14">
        <v>4288</v>
      </c>
      <c r="K12" s="15">
        <v>0.6</v>
      </c>
      <c r="L12" s="14">
        <v>1359</v>
      </c>
      <c r="M12" s="15">
        <v>0.5</v>
      </c>
      <c r="N12" s="14">
        <v>1158</v>
      </c>
      <c r="O12" s="15">
        <v>0.4</v>
      </c>
      <c r="P12" s="32"/>
      <c r="Q12" s="32">
        <v>40.3333333333333</v>
      </c>
      <c r="R12" s="14">
        <f t="shared" si="0"/>
        <v>0</v>
      </c>
      <c r="S12" s="14"/>
    </row>
    <row r="13" s="1" customFormat="1" ht="62" customHeight="1" spans="1:19">
      <c r="A13" s="14">
        <v>8</v>
      </c>
      <c r="B13" s="8" t="s">
        <v>38</v>
      </c>
      <c r="C13" s="8" t="s">
        <v>40</v>
      </c>
      <c r="D13" s="14">
        <v>700</v>
      </c>
      <c r="E13" s="15">
        <v>1</v>
      </c>
      <c r="F13" s="14">
        <v>423</v>
      </c>
      <c r="G13" s="15">
        <v>0.8</v>
      </c>
      <c r="H13" s="14">
        <v>8523</v>
      </c>
      <c r="I13" s="15">
        <v>0.7</v>
      </c>
      <c r="J13" s="14">
        <v>2425</v>
      </c>
      <c r="K13" s="15">
        <v>0.6</v>
      </c>
      <c r="L13" s="14">
        <v>1558</v>
      </c>
      <c r="M13" s="15">
        <v>0.5</v>
      </c>
      <c r="N13" s="14">
        <v>1179</v>
      </c>
      <c r="O13" s="15">
        <v>0.4</v>
      </c>
      <c r="P13" s="32"/>
      <c r="Q13" s="32">
        <v>44.7333333333333</v>
      </c>
      <c r="R13" s="14">
        <f t="shared" si="0"/>
        <v>0</v>
      </c>
      <c r="S13" s="14"/>
    </row>
    <row r="14" s="1" customFormat="1" ht="30" customHeight="1" spans="1:19">
      <c r="A14" s="6" t="s">
        <v>41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4">
        <f>SUM(R6:R13)</f>
        <v>0</v>
      </c>
      <c r="S14" s="14"/>
    </row>
    <row r="15" s="2" customFormat="1" ht="196.95" customHeight="1" spans="1:19">
      <c r="A15" s="16" t="s">
        <v>42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="1" customFormat="1" ht="43.95" customHeight="1" spans="1:19">
      <c r="A16" s="17" t="s">
        <v>43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33"/>
      <c r="M16" s="29" t="s">
        <v>44</v>
      </c>
      <c r="N16" s="29"/>
      <c r="O16" s="29"/>
      <c r="P16" s="29"/>
      <c r="Q16" s="29"/>
      <c r="R16" s="29"/>
      <c r="S16" s="29"/>
    </row>
    <row r="17" s="1" customFormat="1" ht="52.05" customHeight="1" spans="1:19">
      <c r="A17" s="14" t="s">
        <v>3</v>
      </c>
      <c r="B17" s="14" t="s">
        <v>45</v>
      </c>
      <c r="C17" s="14" t="s">
        <v>46</v>
      </c>
      <c r="D17" s="14"/>
      <c r="E17" s="14" t="s">
        <v>47</v>
      </c>
      <c r="F17" s="14"/>
      <c r="G17" s="14" t="s">
        <v>48</v>
      </c>
      <c r="H17" s="14" t="s">
        <v>49</v>
      </c>
      <c r="I17" s="14" t="s">
        <v>50</v>
      </c>
      <c r="J17" s="14"/>
      <c r="K17" s="14" t="s">
        <v>15</v>
      </c>
      <c r="L17" s="34"/>
      <c r="M17" s="31" t="s">
        <v>51</v>
      </c>
      <c r="N17" s="31"/>
      <c r="O17" s="31"/>
      <c r="P17" s="31"/>
      <c r="Q17" s="31"/>
      <c r="R17" s="31"/>
      <c r="S17" s="31"/>
    </row>
    <row r="18" s="1" customFormat="1" ht="55.95" customHeight="1" spans="1:19">
      <c r="A18" s="14">
        <v>1</v>
      </c>
      <c r="B18" s="14" t="s">
        <v>52</v>
      </c>
      <c r="C18" s="14" t="s">
        <v>53</v>
      </c>
      <c r="D18" s="14"/>
      <c r="E18" s="18">
        <v>5</v>
      </c>
      <c r="F18" s="18"/>
      <c r="G18" s="19">
        <v>1050</v>
      </c>
      <c r="H18" s="19"/>
      <c r="I18" s="35">
        <f t="shared" ref="I18:I25" si="1">E18*H18</f>
        <v>0</v>
      </c>
      <c r="J18" s="35"/>
      <c r="K18" s="14" t="s">
        <v>54</v>
      </c>
      <c r="L18" s="36"/>
      <c r="M18" s="31" t="s">
        <v>55</v>
      </c>
      <c r="N18" s="31"/>
      <c r="O18" s="31"/>
      <c r="P18" s="31"/>
      <c r="Q18" s="31"/>
      <c r="R18" s="31"/>
      <c r="S18" s="31"/>
    </row>
    <row r="19" s="1" customFormat="1" ht="55.95" customHeight="1" spans="1:19">
      <c r="A19" s="14">
        <v>2</v>
      </c>
      <c r="B19" s="14" t="s">
        <v>56</v>
      </c>
      <c r="C19" s="14" t="s">
        <v>53</v>
      </c>
      <c r="D19" s="14"/>
      <c r="E19" s="18">
        <v>15</v>
      </c>
      <c r="F19" s="18">
        <v>5</v>
      </c>
      <c r="G19" s="19">
        <v>1180</v>
      </c>
      <c r="H19" s="19"/>
      <c r="I19" s="35">
        <f t="shared" si="1"/>
        <v>0</v>
      </c>
      <c r="J19" s="35"/>
      <c r="K19" s="14"/>
      <c r="L19" s="36"/>
      <c r="M19" s="31" t="s">
        <v>57</v>
      </c>
      <c r="N19" s="31"/>
      <c r="O19" s="31"/>
      <c r="P19" s="31"/>
      <c r="Q19" s="31"/>
      <c r="R19" s="31"/>
      <c r="S19" s="31"/>
    </row>
    <row r="20" s="1" customFormat="1" ht="55.95" customHeight="1" spans="1:19">
      <c r="A20" s="14">
        <v>3</v>
      </c>
      <c r="B20" s="14" t="s">
        <v>58</v>
      </c>
      <c r="C20" s="14" t="s">
        <v>53</v>
      </c>
      <c r="D20" s="14"/>
      <c r="E20" s="18">
        <v>15</v>
      </c>
      <c r="F20" s="18">
        <v>5</v>
      </c>
      <c r="G20" s="19">
        <v>1300</v>
      </c>
      <c r="H20" s="19"/>
      <c r="I20" s="35">
        <f t="shared" si="1"/>
        <v>0</v>
      </c>
      <c r="J20" s="35"/>
      <c r="K20" s="14"/>
      <c r="L20" s="36"/>
      <c r="M20" s="31" t="s">
        <v>59</v>
      </c>
      <c r="N20" s="31"/>
      <c r="O20" s="31"/>
      <c r="P20" s="31"/>
      <c r="Q20" s="31"/>
      <c r="R20" s="31"/>
      <c r="S20" s="31"/>
    </row>
    <row r="21" s="1" customFormat="1" ht="55.95" customHeight="1" spans="1:19">
      <c r="A21" s="14">
        <v>4</v>
      </c>
      <c r="B21" s="14" t="s">
        <v>60</v>
      </c>
      <c r="C21" s="14" t="s">
        <v>53</v>
      </c>
      <c r="D21" s="14"/>
      <c r="E21" s="18">
        <v>15</v>
      </c>
      <c r="F21" s="18">
        <v>10</v>
      </c>
      <c r="G21" s="19">
        <v>1050</v>
      </c>
      <c r="H21" s="19"/>
      <c r="I21" s="35">
        <f t="shared" si="1"/>
        <v>0</v>
      </c>
      <c r="J21" s="35"/>
      <c r="K21" s="14" t="s">
        <v>61</v>
      </c>
      <c r="L21" s="36"/>
      <c r="M21" s="31" t="s">
        <v>62</v>
      </c>
      <c r="N21" s="31"/>
      <c r="O21" s="31"/>
      <c r="P21" s="31"/>
      <c r="Q21" s="31"/>
      <c r="R21" s="31"/>
      <c r="S21" s="31"/>
    </row>
    <row r="22" s="1" customFormat="1" ht="55.95" customHeight="1" spans="1:19">
      <c r="A22" s="14">
        <v>5</v>
      </c>
      <c r="B22" s="14" t="s">
        <v>63</v>
      </c>
      <c r="C22" s="14" t="s">
        <v>53</v>
      </c>
      <c r="D22" s="14"/>
      <c r="E22" s="18">
        <v>410</v>
      </c>
      <c r="F22" s="18">
        <v>186</v>
      </c>
      <c r="G22" s="19">
        <v>1750</v>
      </c>
      <c r="H22" s="19"/>
      <c r="I22" s="35">
        <f t="shared" si="1"/>
        <v>0</v>
      </c>
      <c r="J22" s="35"/>
      <c r="K22" s="14"/>
      <c r="L22" s="36"/>
      <c r="M22" s="31" t="s">
        <v>64</v>
      </c>
      <c r="N22" s="31"/>
      <c r="O22" s="31"/>
      <c r="P22" s="31"/>
      <c r="Q22" s="31"/>
      <c r="R22" s="31"/>
      <c r="S22" s="31"/>
    </row>
    <row r="23" s="1" customFormat="1" ht="55.95" customHeight="1" spans="1:19">
      <c r="A23" s="14">
        <v>6</v>
      </c>
      <c r="B23" s="14" t="s">
        <v>65</v>
      </c>
      <c r="C23" s="14" t="s">
        <v>53</v>
      </c>
      <c r="D23" s="14"/>
      <c r="E23" s="18">
        <v>120</v>
      </c>
      <c r="F23" s="18">
        <v>45</v>
      </c>
      <c r="G23" s="19">
        <v>2200</v>
      </c>
      <c r="H23" s="19"/>
      <c r="I23" s="35">
        <f t="shared" si="1"/>
        <v>0</v>
      </c>
      <c r="J23" s="35"/>
      <c r="K23" s="14"/>
      <c r="L23" s="36"/>
      <c r="M23" s="37" t="s">
        <v>66</v>
      </c>
      <c r="N23" s="31"/>
      <c r="O23" s="31"/>
      <c r="P23" s="31"/>
      <c r="Q23" s="31"/>
      <c r="R23" s="31"/>
      <c r="S23" s="31"/>
    </row>
    <row r="24" s="1" customFormat="1" ht="63" customHeight="1" spans="1:19">
      <c r="A24" s="14">
        <v>7</v>
      </c>
      <c r="B24" s="14" t="s">
        <v>67</v>
      </c>
      <c r="C24" s="14" t="s">
        <v>53</v>
      </c>
      <c r="D24" s="14"/>
      <c r="E24" s="18">
        <v>70</v>
      </c>
      <c r="F24" s="18">
        <v>42</v>
      </c>
      <c r="G24" s="19">
        <v>3400</v>
      </c>
      <c r="H24" s="19"/>
      <c r="I24" s="35">
        <f t="shared" si="1"/>
        <v>0</v>
      </c>
      <c r="J24" s="35"/>
      <c r="K24" s="14"/>
      <c r="L24" s="36"/>
      <c r="M24" s="31" t="s">
        <v>68</v>
      </c>
      <c r="N24" s="31"/>
      <c r="O24" s="31"/>
      <c r="P24" s="31"/>
      <c r="Q24" s="31"/>
      <c r="R24" s="31"/>
      <c r="S24" s="31"/>
    </row>
    <row r="25" s="1" customFormat="1" ht="72" customHeight="1" spans="1:19">
      <c r="A25" s="14">
        <v>8</v>
      </c>
      <c r="B25" s="14" t="s">
        <v>69</v>
      </c>
      <c r="C25" s="14" t="s">
        <v>53</v>
      </c>
      <c r="D25" s="14"/>
      <c r="E25" s="18">
        <v>15</v>
      </c>
      <c r="F25" s="18"/>
      <c r="G25" s="19">
        <v>2100</v>
      </c>
      <c r="H25" s="19"/>
      <c r="I25" s="35">
        <f t="shared" si="1"/>
        <v>0</v>
      </c>
      <c r="J25" s="35"/>
      <c r="K25" s="14" t="s">
        <v>61</v>
      </c>
      <c r="L25" s="36"/>
      <c r="M25" s="31"/>
      <c r="N25" s="31"/>
      <c r="O25" s="31"/>
      <c r="P25" s="31"/>
      <c r="Q25" s="31"/>
      <c r="R25" s="31"/>
      <c r="S25" s="31"/>
    </row>
    <row r="26" s="1" customFormat="1" ht="45" customHeight="1" spans="1:19">
      <c r="A26" s="20" t="s">
        <v>70</v>
      </c>
      <c r="B26" s="20"/>
      <c r="C26" s="20"/>
      <c r="D26" s="20"/>
      <c r="E26" s="20"/>
      <c r="F26" s="20"/>
      <c r="G26" s="20"/>
      <c r="H26" s="20"/>
      <c r="I26" s="38">
        <f>SUM(I18:J25)</f>
        <v>0</v>
      </c>
      <c r="J26" s="38"/>
      <c r="K26" s="14"/>
      <c r="L26" s="33"/>
      <c r="M26" s="31"/>
      <c r="N26" s="31"/>
      <c r="O26" s="31"/>
      <c r="P26" s="31"/>
      <c r="Q26" s="31"/>
      <c r="R26" s="31"/>
      <c r="S26" s="31"/>
    </row>
    <row r="27" s="1" customFormat="1" ht="49.05" customHeight="1" spans="1:19">
      <c r="A27" s="17" t="s">
        <v>71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33"/>
      <c r="M27" s="31"/>
      <c r="N27" s="31"/>
      <c r="O27" s="31"/>
      <c r="P27" s="31"/>
      <c r="Q27" s="31"/>
      <c r="R27" s="31"/>
      <c r="S27" s="31"/>
    </row>
    <row r="28" s="1" customFormat="1" ht="61.95" customHeight="1" spans="1:19">
      <c r="A28" s="14" t="s">
        <v>3</v>
      </c>
      <c r="B28" s="14" t="s">
        <v>72</v>
      </c>
      <c r="C28" s="14" t="s">
        <v>46</v>
      </c>
      <c r="D28" s="14"/>
      <c r="E28" s="14" t="s">
        <v>73</v>
      </c>
      <c r="F28" s="14" t="s">
        <v>74</v>
      </c>
      <c r="G28" s="14" t="s">
        <v>75</v>
      </c>
      <c r="H28" s="14" t="s">
        <v>76</v>
      </c>
      <c r="I28" s="14" t="s">
        <v>77</v>
      </c>
      <c r="J28" s="14"/>
      <c r="K28" s="14" t="s">
        <v>15</v>
      </c>
      <c r="L28" s="34"/>
      <c r="M28" s="39" t="s">
        <v>78</v>
      </c>
      <c r="N28" s="39"/>
      <c r="O28" s="39"/>
      <c r="P28" s="39"/>
      <c r="Q28" s="39"/>
      <c r="R28" s="39"/>
      <c r="S28" s="39"/>
    </row>
    <row r="29" s="1" customFormat="1" ht="68" customHeight="1" spans="1:19">
      <c r="A29" s="14">
        <v>1</v>
      </c>
      <c r="B29" s="14" t="s">
        <v>79</v>
      </c>
      <c r="C29" s="14" t="s">
        <v>80</v>
      </c>
      <c r="D29" s="14"/>
      <c r="E29" s="14">
        <v>375</v>
      </c>
      <c r="F29" s="14">
        <v>15</v>
      </c>
      <c r="G29" s="14">
        <v>290</v>
      </c>
      <c r="H29" s="14"/>
      <c r="I29" s="14">
        <f>E29*H29*F29</f>
        <v>0</v>
      </c>
      <c r="J29" s="14"/>
      <c r="K29" s="14"/>
      <c r="L29" s="40"/>
      <c r="M29" s="31" t="s">
        <v>81</v>
      </c>
      <c r="N29" s="31"/>
      <c r="O29" s="31"/>
      <c r="P29" s="31"/>
      <c r="Q29" s="31"/>
      <c r="R29" s="31"/>
      <c r="S29" s="31"/>
    </row>
    <row r="30" s="1" customFormat="1" ht="40" customHeight="1" spans="1:19">
      <c r="A30" s="20" t="s">
        <v>82</v>
      </c>
      <c r="B30" s="20"/>
      <c r="C30" s="20"/>
      <c r="D30" s="20"/>
      <c r="E30" s="20"/>
      <c r="F30" s="20"/>
      <c r="G30" s="20"/>
      <c r="H30" s="20"/>
      <c r="I30" s="20">
        <f>SUM(I29)</f>
        <v>0</v>
      </c>
      <c r="J30" s="20"/>
      <c r="K30" s="14"/>
      <c r="M30" s="37" t="s">
        <v>83</v>
      </c>
      <c r="N30" s="37"/>
      <c r="O30" s="37"/>
      <c r="P30" s="37"/>
      <c r="Q30" s="37"/>
      <c r="R30" s="37"/>
      <c r="S30" s="37"/>
    </row>
    <row r="31" s="1" customFormat="1" ht="40" customHeight="1" spans="1:19">
      <c r="A31" s="17" t="s">
        <v>84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M31" s="37" t="s">
        <v>85</v>
      </c>
      <c r="N31" s="37"/>
      <c r="O31" s="37"/>
      <c r="P31" s="37"/>
      <c r="Q31" s="37"/>
      <c r="R31" s="37"/>
      <c r="S31" s="37"/>
    </row>
    <row r="32" s="1" customFormat="1" ht="40" customHeight="1" spans="1:19">
      <c r="A32" s="21" t="s">
        <v>3</v>
      </c>
      <c r="B32" s="21" t="s">
        <v>45</v>
      </c>
      <c r="C32" s="21" t="s">
        <v>46</v>
      </c>
      <c r="D32" s="21"/>
      <c r="E32" s="21" t="s">
        <v>73</v>
      </c>
      <c r="F32" s="21"/>
      <c r="G32" s="21" t="s">
        <v>86</v>
      </c>
      <c r="H32" s="21" t="s">
        <v>87</v>
      </c>
      <c r="I32" s="21" t="s">
        <v>88</v>
      </c>
      <c r="J32" s="21"/>
      <c r="K32" s="21" t="s">
        <v>15</v>
      </c>
      <c r="M32" s="31" t="s">
        <v>89</v>
      </c>
      <c r="N32" s="31"/>
      <c r="O32" s="31"/>
      <c r="P32" s="31"/>
      <c r="Q32" s="31"/>
      <c r="R32" s="31"/>
      <c r="S32" s="31"/>
    </row>
    <row r="33" s="1" customFormat="1" ht="49" customHeight="1" spans="1:19">
      <c r="A33" s="14">
        <v>1</v>
      </c>
      <c r="B33" s="8" t="s">
        <v>90</v>
      </c>
      <c r="C33" s="14" t="s">
        <v>91</v>
      </c>
      <c r="D33" s="14"/>
      <c r="E33" s="14">
        <v>2</v>
      </c>
      <c r="F33" s="14"/>
      <c r="G33" s="22">
        <v>1000</v>
      </c>
      <c r="H33" s="22"/>
      <c r="I33" s="14">
        <f t="shared" ref="I29:I39" si="2">E33*H33</f>
        <v>0</v>
      </c>
      <c r="J33" s="14"/>
      <c r="K33" s="14" t="s">
        <v>92</v>
      </c>
      <c r="M33" s="31" t="s">
        <v>93</v>
      </c>
      <c r="N33" s="31"/>
      <c r="O33" s="31"/>
      <c r="P33" s="31"/>
      <c r="Q33" s="31"/>
      <c r="R33" s="31"/>
      <c r="S33" s="31"/>
    </row>
    <row r="34" s="1" customFormat="1" ht="49" customHeight="1" spans="1:19">
      <c r="A34" s="14">
        <v>2</v>
      </c>
      <c r="B34" s="8" t="s">
        <v>94</v>
      </c>
      <c r="C34" s="14" t="s">
        <v>91</v>
      </c>
      <c r="D34" s="14"/>
      <c r="E34" s="14">
        <v>2</v>
      </c>
      <c r="F34" s="14"/>
      <c r="G34" s="22">
        <v>1200</v>
      </c>
      <c r="H34" s="22"/>
      <c r="I34" s="14">
        <f t="shared" si="2"/>
        <v>0</v>
      </c>
      <c r="J34" s="14"/>
      <c r="K34" s="14" t="s">
        <v>92</v>
      </c>
      <c r="M34" s="31"/>
      <c r="N34" s="31"/>
      <c r="O34" s="31"/>
      <c r="P34" s="31"/>
      <c r="Q34" s="31"/>
      <c r="R34" s="31"/>
      <c r="S34" s="31"/>
    </row>
    <row r="35" s="1" customFormat="1" ht="49" customHeight="1" spans="1:19">
      <c r="A35" s="14">
        <v>3</v>
      </c>
      <c r="B35" s="8" t="s">
        <v>95</v>
      </c>
      <c r="C35" s="14" t="s">
        <v>91</v>
      </c>
      <c r="D35" s="14"/>
      <c r="E35" s="14">
        <v>1</v>
      </c>
      <c r="F35" s="14"/>
      <c r="G35" s="22">
        <v>1300</v>
      </c>
      <c r="H35" s="22"/>
      <c r="I35" s="14">
        <f t="shared" si="2"/>
        <v>0</v>
      </c>
      <c r="J35" s="14"/>
      <c r="K35" s="14" t="s">
        <v>92</v>
      </c>
      <c r="M35" s="31"/>
      <c r="N35" s="31"/>
      <c r="O35" s="31"/>
      <c r="P35" s="31"/>
      <c r="Q35" s="31"/>
      <c r="R35" s="31"/>
      <c r="S35" s="31"/>
    </row>
    <row r="36" s="1" customFormat="1" ht="41" customHeight="1" spans="1:19">
      <c r="A36" s="14">
        <v>4</v>
      </c>
      <c r="B36" s="8" t="s">
        <v>39</v>
      </c>
      <c r="C36" s="14" t="s">
        <v>91</v>
      </c>
      <c r="D36" s="14"/>
      <c r="E36" s="14">
        <v>1</v>
      </c>
      <c r="F36" s="14"/>
      <c r="G36" s="22">
        <v>1300</v>
      </c>
      <c r="H36" s="22"/>
      <c r="I36" s="14">
        <f t="shared" si="2"/>
        <v>0</v>
      </c>
      <c r="J36" s="14"/>
      <c r="K36" s="14" t="s">
        <v>92</v>
      </c>
      <c r="M36" s="31"/>
      <c r="N36" s="31"/>
      <c r="O36" s="31"/>
      <c r="P36" s="31"/>
      <c r="Q36" s="31"/>
      <c r="R36" s="31"/>
      <c r="S36" s="31"/>
    </row>
    <row r="37" s="1" customFormat="1" ht="46" customHeight="1" spans="1:19">
      <c r="A37" s="14">
        <v>5</v>
      </c>
      <c r="B37" s="8" t="s">
        <v>40</v>
      </c>
      <c r="C37" s="14" t="s">
        <v>91</v>
      </c>
      <c r="D37" s="14"/>
      <c r="E37" s="14">
        <v>2</v>
      </c>
      <c r="F37" s="14"/>
      <c r="G37" s="22">
        <v>1600</v>
      </c>
      <c r="H37" s="22"/>
      <c r="I37" s="14">
        <f t="shared" si="2"/>
        <v>0</v>
      </c>
      <c r="J37" s="14"/>
      <c r="K37" s="14" t="s">
        <v>92</v>
      </c>
      <c r="M37" s="31"/>
      <c r="N37" s="31"/>
      <c r="O37" s="31"/>
      <c r="P37" s="31"/>
      <c r="Q37" s="31"/>
      <c r="R37" s="31"/>
      <c r="S37" s="31"/>
    </row>
    <row r="38" s="1" customFormat="1" ht="46" customHeight="1" spans="1:19">
      <c r="A38" s="14">
        <v>6</v>
      </c>
      <c r="B38" s="14" t="s">
        <v>63</v>
      </c>
      <c r="C38" s="14" t="s">
        <v>91</v>
      </c>
      <c r="D38" s="14"/>
      <c r="E38" s="14">
        <v>2</v>
      </c>
      <c r="F38" s="14"/>
      <c r="G38" s="22">
        <v>1750</v>
      </c>
      <c r="H38" s="22"/>
      <c r="I38" s="14">
        <f t="shared" si="2"/>
        <v>0</v>
      </c>
      <c r="J38" s="14"/>
      <c r="K38" s="14" t="s">
        <v>92</v>
      </c>
      <c r="M38" s="31"/>
      <c r="N38" s="31"/>
      <c r="O38" s="31"/>
      <c r="P38" s="31"/>
      <c r="Q38" s="31"/>
      <c r="R38" s="31"/>
      <c r="S38" s="31"/>
    </row>
    <row r="39" s="1" customFormat="1" ht="46" customHeight="1" spans="1:19">
      <c r="A39" s="14">
        <v>7</v>
      </c>
      <c r="B39" s="14" t="s">
        <v>65</v>
      </c>
      <c r="C39" s="14" t="s">
        <v>91</v>
      </c>
      <c r="D39" s="14"/>
      <c r="E39" s="14">
        <v>2</v>
      </c>
      <c r="F39" s="14"/>
      <c r="G39" s="22">
        <v>2200</v>
      </c>
      <c r="H39" s="22"/>
      <c r="I39" s="14">
        <f t="shared" si="2"/>
        <v>0</v>
      </c>
      <c r="J39" s="14"/>
      <c r="K39" s="14" t="s">
        <v>92</v>
      </c>
      <c r="M39" s="31"/>
      <c r="N39" s="31"/>
      <c r="O39" s="31"/>
      <c r="P39" s="31"/>
      <c r="Q39" s="31"/>
      <c r="R39" s="31"/>
      <c r="S39" s="31"/>
    </row>
    <row r="40" s="1" customFormat="1" ht="34.95" customHeight="1" spans="1:19">
      <c r="A40" s="20" t="s">
        <v>96</v>
      </c>
      <c r="B40" s="20"/>
      <c r="C40" s="20"/>
      <c r="D40" s="20"/>
      <c r="E40" s="20"/>
      <c r="F40" s="20"/>
      <c r="G40" s="20"/>
      <c r="H40" s="20"/>
      <c r="I40" s="20">
        <f>SUM(I33:J39)</f>
        <v>0</v>
      </c>
      <c r="J40" s="20"/>
      <c r="K40" s="14"/>
      <c r="N40" s="41"/>
      <c r="O40" s="41"/>
      <c r="P40" s="31"/>
      <c r="Q40" s="31"/>
      <c r="R40" s="31"/>
      <c r="S40" s="31"/>
    </row>
    <row r="41" s="1" customFormat="1" ht="46" customHeight="1" spans="1:19">
      <c r="A41" s="17" t="s">
        <v>97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M41" s="31"/>
      <c r="N41" s="31"/>
      <c r="O41" s="31"/>
      <c r="P41" s="31"/>
      <c r="Q41" s="31"/>
      <c r="R41" s="31"/>
      <c r="S41" s="31"/>
    </row>
    <row r="42" s="1" customFormat="1" ht="53" customHeight="1" spans="1:19">
      <c r="A42" s="14" t="s">
        <v>3</v>
      </c>
      <c r="B42" s="14" t="s">
        <v>72</v>
      </c>
      <c r="C42" s="14" t="s">
        <v>46</v>
      </c>
      <c r="D42" s="14"/>
      <c r="E42" s="14" t="s">
        <v>98</v>
      </c>
      <c r="F42" s="14" t="s">
        <v>74</v>
      </c>
      <c r="G42" s="14" t="s">
        <v>99</v>
      </c>
      <c r="H42" s="14" t="s">
        <v>100</v>
      </c>
      <c r="I42" s="14" t="s">
        <v>77</v>
      </c>
      <c r="J42" s="14"/>
      <c r="K42" s="14" t="s">
        <v>15</v>
      </c>
      <c r="N42" s="41"/>
      <c r="O42" s="41"/>
      <c r="P42" s="31"/>
      <c r="Q42" s="31"/>
      <c r="R42" s="31"/>
      <c r="S42" s="31"/>
    </row>
    <row r="43" s="1" customFormat="1" ht="50" customHeight="1" spans="1:19">
      <c r="A43" s="14">
        <v>1</v>
      </c>
      <c r="B43" s="14" t="s">
        <v>101</v>
      </c>
      <c r="C43" s="14" t="s">
        <v>102</v>
      </c>
      <c r="D43" s="14"/>
      <c r="E43" s="14">
        <v>18</v>
      </c>
      <c r="F43" s="14">
        <v>3</v>
      </c>
      <c r="G43" s="14">
        <v>8000</v>
      </c>
      <c r="H43" s="14"/>
      <c r="I43" s="14">
        <f t="shared" ref="I43:I45" si="3">E43*H43*F43</f>
        <v>0</v>
      </c>
      <c r="J43" s="14"/>
      <c r="K43" s="14"/>
      <c r="N43" s="41"/>
      <c r="O43" s="41"/>
      <c r="P43" s="31"/>
      <c r="Q43" s="31"/>
      <c r="R43" s="31"/>
      <c r="S43" s="31"/>
    </row>
    <row r="44" s="1" customFormat="1" ht="50" customHeight="1" spans="1:19">
      <c r="A44" s="14">
        <v>2</v>
      </c>
      <c r="B44" s="14" t="s">
        <v>103</v>
      </c>
      <c r="C44" s="14" t="s">
        <v>102</v>
      </c>
      <c r="D44" s="14"/>
      <c r="E44" s="14">
        <v>18</v>
      </c>
      <c r="F44" s="14">
        <v>3</v>
      </c>
      <c r="G44" s="14">
        <v>7500</v>
      </c>
      <c r="H44" s="14"/>
      <c r="I44" s="14">
        <f t="shared" si="3"/>
        <v>0</v>
      </c>
      <c r="J44" s="14"/>
      <c r="K44" s="14"/>
      <c r="N44" s="41"/>
      <c r="O44" s="41"/>
      <c r="P44" s="31"/>
      <c r="Q44" s="31"/>
      <c r="R44" s="31"/>
      <c r="S44" s="31"/>
    </row>
    <row r="45" s="1" customFormat="1" ht="50" customHeight="1" spans="1:19">
      <c r="A45" s="14">
        <v>3</v>
      </c>
      <c r="B45" s="14" t="s">
        <v>104</v>
      </c>
      <c r="C45" s="14" t="s">
        <v>102</v>
      </c>
      <c r="D45" s="14"/>
      <c r="E45" s="14">
        <v>18</v>
      </c>
      <c r="F45" s="14">
        <v>25</v>
      </c>
      <c r="G45" s="14">
        <v>6500</v>
      </c>
      <c r="H45" s="14"/>
      <c r="I45" s="14">
        <f t="shared" si="3"/>
        <v>0</v>
      </c>
      <c r="J45" s="14"/>
      <c r="K45" s="14"/>
      <c r="N45" s="41"/>
      <c r="O45" s="41"/>
      <c r="P45" s="31"/>
      <c r="Q45" s="31"/>
      <c r="R45" s="31"/>
      <c r="S45" s="31"/>
    </row>
    <row r="46" s="1" customFormat="1" ht="34.95" customHeight="1" spans="1:19">
      <c r="A46" s="20" t="s">
        <v>105</v>
      </c>
      <c r="B46" s="20"/>
      <c r="C46" s="20"/>
      <c r="D46" s="20"/>
      <c r="E46" s="20"/>
      <c r="F46" s="20"/>
      <c r="G46" s="20"/>
      <c r="H46" s="20"/>
      <c r="I46" s="20">
        <f>SUM(I43:J45)</f>
        <v>0</v>
      </c>
      <c r="J46" s="20"/>
      <c r="K46" s="14"/>
      <c r="N46" s="41"/>
      <c r="O46" s="41"/>
      <c r="P46" s="31"/>
      <c r="Q46" s="31"/>
      <c r="R46" s="31"/>
      <c r="S46" s="31"/>
    </row>
    <row r="47" s="1" customFormat="1" ht="34.95" customHeight="1" spans="1:15">
      <c r="A47" s="17" t="s">
        <v>106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N47" s="41"/>
      <c r="O47" s="41"/>
    </row>
    <row r="48" s="1" customFormat="1" ht="34.95" customHeight="1" spans="1:11">
      <c r="A48" s="23" t="s">
        <v>107</v>
      </c>
      <c r="B48" s="24"/>
      <c r="C48" s="24"/>
      <c r="D48" s="24"/>
      <c r="E48" s="24"/>
      <c r="F48" s="25"/>
      <c r="G48" s="26">
        <f>R14+I26+I30+I46+I40</f>
        <v>0</v>
      </c>
      <c r="H48" s="27"/>
      <c r="I48" s="27"/>
      <c r="J48" s="27"/>
      <c r="K48" s="42"/>
    </row>
    <row r="49" s="1" customFormat="1" ht="39" customHeight="1" spans="1:11">
      <c r="A49" s="3"/>
      <c r="B49" s="3"/>
      <c r="C49" s="3"/>
      <c r="F49" s="28"/>
      <c r="G49" s="28"/>
      <c r="H49" s="29" t="s">
        <v>108</v>
      </c>
      <c r="I49" s="28"/>
      <c r="J49" s="28"/>
      <c r="K49" s="28"/>
    </row>
    <row r="50" s="1" customFormat="1" ht="39" customHeight="1" spans="1:11">
      <c r="A50" s="3"/>
      <c r="B50" s="3"/>
      <c r="C50" s="3"/>
      <c r="D50" s="3"/>
      <c r="G50" s="28"/>
      <c r="H50" s="30" t="s">
        <v>109</v>
      </c>
      <c r="I50" s="30"/>
      <c r="K50" s="28"/>
    </row>
    <row r="52" spans="1:7">
      <c r="A52" s="31"/>
      <c r="B52" s="31"/>
      <c r="C52" s="31"/>
      <c r="D52" s="31"/>
      <c r="E52" s="31"/>
      <c r="F52" s="31"/>
      <c r="G52" s="31"/>
    </row>
  </sheetData>
  <mergeCells count="118">
    <mergeCell ref="A1:S1"/>
    <mergeCell ref="A2:K2"/>
    <mergeCell ref="A3:S3"/>
    <mergeCell ref="D4:E4"/>
    <mergeCell ref="F4:G4"/>
    <mergeCell ref="H4:I4"/>
    <mergeCell ref="J4:K4"/>
    <mergeCell ref="L4:M4"/>
    <mergeCell ref="N4:O4"/>
    <mergeCell ref="A14:Q14"/>
    <mergeCell ref="A15:S15"/>
    <mergeCell ref="A16:K16"/>
    <mergeCell ref="M16:S16"/>
    <mergeCell ref="C17:D17"/>
    <mergeCell ref="E17:F17"/>
    <mergeCell ref="I17:J17"/>
    <mergeCell ref="M17:S17"/>
    <mergeCell ref="C18:D18"/>
    <mergeCell ref="E18:F18"/>
    <mergeCell ref="I18:J18"/>
    <mergeCell ref="M18:S18"/>
    <mergeCell ref="C19:D19"/>
    <mergeCell ref="E19:F19"/>
    <mergeCell ref="I19:J19"/>
    <mergeCell ref="M19:S19"/>
    <mergeCell ref="C20:D20"/>
    <mergeCell ref="E20:F20"/>
    <mergeCell ref="I20:J20"/>
    <mergeCell ref="M20:S20"/>
    <mergeCell ref="C21:D21"/>
    <mergeCell ref="E21:F21"/>
    <mergeCell ref="I21:J21"/>
    <mergeCell ref="M21:S21"/>
    <mergeCell ref="C22:D22"/>
    <mergeCell ref="E22:F22"/>
    <mergeCell ref="I22:J22"/>
    <mergeCell ref="M22:S22"/>
    <mergeCell ref="C23:D23"/>
    <mergeCell ref="E23:F23"/>
    <mergeCell ref="I23:J23"/>
    <mergeCell ref="M23:S23"/>
    <mergeCell ref="C24:D24"/>
    <mergeCell ref="E24:F24"/>
    <mergeCell ref="I24:J24"/>
    <mergeCell ref="C25:D25"/>
    <mergeCell ref="E25:F25"/>
    <mergeCell ref="I25:J25"/>
    <mergeCell ref="A26:H26"/>
    <mergeCell ref="I26:J26"/>
    <mergeCell ref="A27:K27"/>
    <mergeCell ref="C28:D28"/>
    <mergeCell ref="I28:J28"/>
    <mergeCell ref="M28:S28"/>
    <mergeCell ref="C29:D29"/>
    <mergeCell ref="I29:J29"/>
    <mergeCell ref="M29:S29"/>
    <mergeCell ref="A30:H30"/>
    <mergeCell ref="I30:J30"/>
    <mergeCell ref="M30:S30"/>
    <mergeCell ref="A31:K31"/>
    <mergeCell ref="M31:S31"/>
    <mergeCell ref="C32:D32"/>
    <mergeCell ref="E32:F32"/>
    <mergeCell ref="I32:J32"/>
    <mergeCell ref="M32:S32"/>
    <mergeCell ref="C33:D33"/>
    <mergeCell ref="E33:F33"/>
    <mergeCell ref="I33:J33"/>
    <mergeCell ref="M33:S33"/>
    <mergeCell ref="C34:D34"/>
    <mergeCell ref="E34:F34"/>
    <mergeCell ref="I34:J34"/>
    <mergeCell ref="C35:D35"/>
    <mergeCell ref="E35:F35"/>
    <mergeCell ref="I35:J35"/>
    <mergeCell ref="C36:D36"/>
    <mergeCell ref="E36:F36"/>
    <mergeCell ref="I36:J36"/>
    <mergeCell ref="C37:D37"/>
    <mergeCell ref="E37:F37"/>
    <mergeCell ref="I37:J37"/>
    <mergeCell ref="C38:D38"/>
    <mergeCell ref="E38:F38"/>
    <mergeCell ref="I38:J38"/>
    <mergeCell ref="C39:D39"/>
    <mergeCell ref="E39:F39"/>
    <mergeCell ref="I39:J39"/>
    <mergeCell ref="A40:H40"/>
    <mergeCell ref="I40:J40"/>
    <mergeCell ref="P40:S40"/>
    <mergeCell ref="A41:K41"/>
    <mergeCell ref="C42:D42"/>
    <mergeCell ref="I42:J42"/>
    <mergeCell ref="C43:D43"/>
    <mergeCell ref="I43:J43"/>
    <mergeCell ref="C44:D44"/>
    <mergeCell ref="I44:J44"/>
    <mergeCell ref="C45:D45"/>
    <mergeCell ref="I45:J45"/>
    <mergeCell ref="A46:H46"/>
    <mergeCell ref="I46:J46"/>
    <mergeCell ref="P46:S46"/>
    <mergeCell ref="A47:K47"/>
    <mergeCell ref="A48:F48"/>
    <mergeCell ref="G48:K48"/>
    <mergeCell ref="H50:I50"/>
    <mergeCell ref="A52:G52"/>
    <mergeCell ref="A4:A5"/>
    <mergeCell ref="B4:B5"/>
    <mergeCell ref="C4:C5"/>
    <mergeCell ref="K18:K20"/>
    <mergeCell ref="K21:K24"/>
    <mergeCell ref="L21:L22"/>
    <mergeCell ref="P4:P5"/>
    <mergeCell ref="Q4:Q5"/>
    <mergeCell ref="R4:R5"/>
    <mergeCell ref="S4:S5"/>
    <mergeCell ref="M24:S27"/>
  </mergeCells>
  <pageMargins left="0.75" right="0.75" top="0.590277777777778" bottom="0.629861111111111" header="0.432638888888889" footer="0.5"/>
  <pageSetup paperSize="8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张旭</dc:creator>
  <cp:lastModifiedBy>徐华燊</cp:lastModifiedBy>
  <dcterms:created xsi:type="dcterms:W3CDTF">2023-03-29T06:02:00Z</dcterms:created>
  <dcterms:modified xsi:type="dcterms:W3CDTF">2025-11-17T01:57:19Z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C994D45EC58F4ABE98FA539E36329B52</vt:lpwstr>
  </property>
</Properties>
</file>