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 name="Sheet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4326ADF4A4B4407A8C19488A23909CD9"/>
        <xdr:cNvPicPr>
          <a:picLocks noChangeAspect="1"/>
        </xdr:cNvPicPr>
      </xdr:nvPicPr>
      <xdr:blipFill>
        <a:blip r:embed="rId1"/>
        <a:stretch>
          <a:fillRect/>
        </a:stretch>
      </xdr:blipFill>
      <xdr:spPr>
        <a:xfrm>
          <a:off x="11772900" y="2962275"/>
          <a:ext cx="3705225" cy="2128520"/>
        </a:xfrm>
        <a:prstGeom prst="rect">
          <a:avLst/>
        </a:prstGeom>
      </xdr:spPr>
    </xdr:pic>
  </etc:cellImage>
  <etc:cellImage>
    <xdr:pic>
      <xdr:nvPicPr>
        <xdr:cNvPr id="3" name="ID_6A6C0711D42C4C88A3739767F43C992E"/>
        <xdr:cNvPicPr>
          <a:picLocks noChangeAspect="1"/>
        </xdr:cNvPicPr>
      </xdr:nvPicPr>
      <xdr:blipFill>
        <a:blip r:embed="rId2"/>
        <a:stretch>
          <a:fillRect/>
        </a:stretch>
      </xdr:blipFill>
      <xdr:spPr>
        <a:xfrm>
          <a:off x="15259050" y="3219450"/>
          <a:ext cx="5274310" cy="2260600"/>
        </a:xfrm>
        <a:prstGeom prst="rect">
          <a:avLst/>
        </a:prstGeom>
      </xdr:spPr>
    </xdr:pic>
  </etc:cellImage>
  <etc:cellImage>
    <xdr:pic>
      <xdr:nvPicPr>
        <xdr:cNvPr id="4" name="ID_CC6B5A4012FB4171B82493D4205D7EA8"/>
        <xdr:cNvPicPr>
          <a:picLocks noChangeAspect="1"/>
        </xdr:cNvPicPr>
      </xdr:nvPicPr>
      <xdr:blipFill>
        <a:blip r:embed="rId3"/>
        <a:stretch>
          <a:fillRect/>
        </a:stretch>
      </xdr:blipFill>
      <xdr:spPr>
        <a:xfrm>
          <a:off x="18526125" y="3200400"/>
          <a:ext cx="5274310" cy="2143760"/>
        </a:xfrm>
        <a:prstGeom prst="rect">
          <a:avLst/>
        </a:prstGeom>
      </xdr:spPr>
    </xdr:pic>
  </etc:cellImage>
  <etc:cellImage>
    <xdr:pic>
      <xdr:nvPicPr>
        <xdr:cNvPr id="5" name="ID_E0A8EF941D4249FFBFB934617A83F7E0" descr="f4970bdf-6619-42a9-baf9-2775566619f7"/>
        <xdr:cNvPicPr>
          <a:picLocks noChangeAspect="1"/>
        </xdr:cNvPicPr>
      </xdr:nvPicPr>
      <xdr:blipFill>
        <a:blip r:embed="rId4"/>
        <a:stretch>
          <a:fillRect/>
        </a:stretch>
      </xdr:blipFill>
      <xdr:spPr>
        <a:xfrm>
          <a:off x="16259175" y="11858625"/>
          <a:ext cx="5271770" cy="3075940"/>
        </a:xfrm>
        <a:prstGeom prst="rect">
          <a:avLst/>
        </a:prstGeom>
      </xdr:spPr>
    </xdr:pic>
  </etc:cellImage>
  <etc:cellImage>
    <xdr:pic>
      <xdr:nvPicPr>
        <xdr:cNvPr id="8" name="ID_519555016B9F43B286D8749DD24839FB"/>
        <xdr:cNvPicPr>
          <a:picLocks noChangeAspect="1"/>
        </xdr:cNvPicPr>
      </xdr:nvPicPr>
      <xdr:blipFill>
        <a:blip r:embed="rId5"/>
        <a:stretch>
          <a:fillRect/>
        </a:stretch>
      </xdr:blipFill>
      <xdr:spPr>
        <a:xfrm>
          <a:off x="21593175" y="51809650"/>
          <a:ext cx="5274310" cy="2063115"/>
        </a:xfrm>
        <a:prstGeom prst="rect">
          <a:avLst/>
        </a:prstGeom>
      </xdr:spPr>
    </xdr:pic>
  </etc:cellImage>
  <etc:cellImage>
    <xdr:pic>
      <xdr:nvPicPr>
        <xdr:cNvPr id="9" name="ID_DBB16255516A497AA7C9C7D8C6650079"/>
        <xdr:cNvPicPr>
          <a:picLocks noChangeAspect="1"/>
        </xdr:cNvPicPr>
      </xdr:nvPicPr>
      <xdr:blipFill>
        <a:blip r:embed="rId6"/>
        <a:stretch>
          <a:fillRect/>
        </a:stretch>
      </xdr:blipFill>
      <xdr:spPr>
        <a:xfrm>
          <a:off x="16240125" y="59940825"/>
          <a:ext cx="12613640" cy="3698875"/>
        </a:xfrm>
        <a:prstGeom prst="rect">
          <a:avLst/>
        </a:prstGeom>
        <a:noFill/>
        <a:ln>
          <a:noFill/>
        </a:ln>
      </xdr:spPr>
    </xdr:pic>
  </etc:cellImage>
  <etc:cellImage>
    <xdr:pic>
      <xdr:nvPicPr>
        <xdr:cNvPr id="10" name="ID_4952B01E37EA4438961795172D940884"/>
        <xdr:cNvPicPr>
          <a:picLocks noChangeAspect="1"/>
        </xdr:cNvPicPr>
      </xdr:nvPicPr>
      <xdr:blipFill>
        <a:blip r:embed="rId7"/>
        <a:stretch>
          <a:fillRect/>
        </a:stretch>
      </xdr:blipFill>
      <xdr:spPr>
        <a:xfrm>
          <a:off x="19707225" y="59931300"/>
          <a:ext cx="6615430" cy="2526030"/>
        </a:xfrm>
        <a:prstGeom prst="rect">
          <a:avLst/>
        </a:prstGeom>
        <a:noFill/>
        <a:ln>
          <a:noFill/>
        </a:ln>
      </xdr:spPr>
    </xdr:pic>
  </etc:cellImage>
  <etc:cellImage>
    <xdr:pic>
      <xdr:nvPicPr>
        <xdr:cNvPr id="11" name="ID_1B5656E62FAC4F968249E797354842A0"/>
        <xdr:cNvPicPr>
          <a:picLocks noChangeAspect="1"/>
        </xdr:cNvPicPr>
      </xdr:nvPicPr>
      <xdr:blipFill>
        <a:blip r:embed="rId8"/>
        <a:stretch>
          <a:fillRect/>
        </a:stretch>
      </xdr:blipFill>
      <xdr:spPr>
        <a:xfrm>
          <a:off x="16221075" y="58273950"/>
          <a:ext cx="5776595" cy="3594735"/>
        </a:xfrm>
        <a:prstGeom prst="rect">
          <a:avLst/>
        </a:prstGeom>
        <a:noFill/>
        <a:ln>
          <a:noFill/>
        </a:ln>
      </xdr:spPr>
    </xdr:pic>
  </etc:cellImage>
  <etc:cellImage>
    <xdr:pic>
      <xdr:nvPicPr>
        <xdr:cNvPr id="12" name="ID_C1E37DA80498480DA767DE11C21DDEDF"/>
        <xdr:cNvPicPr>
          <a:picLocks noChangeAspect="1"/>
        </xdr:cNvPicPr>
      </xdr:nvPicPr>
      <xdr:blipFill>
        <a:blip r:embed="rId8"/>
        <a:stretch>
          <a:fillRect/>
        </a:stretch>
      </xdr:blipFill>
      <xdr:spPr>
        <a:xfrm>
          <a:off x="16449675" y="63433325"/>
          <a:ext cx="4943475" cy="3079750"/>
        </a:xfrm>
        <a:prstGeom prst="rect">
          <a:avLst/>
        </a:prstGeom>
        <a:noFill/>
        <a:ln>
          <a:noFill/>
        </a:ln>
      </xdr:spPr>
    </xdr:pic>
  </etc:cellImage>
  <etc:cellImage>
    <xdr:pic>
      <xdr:nvPicPr>
        <xdr:cNvPr id="13" name="ID_C4C113F258254C8281AADA28AD26C738"/>
        <xdr:cNvPicPr>
          <a:picLocks noChangeAspect="1"/>
        </xdr:cNvPicPr>
      </xdr:nvPicPr>
      <xdr:blipFill>
        <a:blip r:embed="rId6"/>
        <a:stretch>
          <a:fillRect/>
        </a:stretch>
      </xdr:blipFill>
      <xdr:spPr>
        <a:xfrm>
          <a:off x="16021050" y="66138425"/>
          <a:ext cx="9803765" cy="2898775"/>
        </a:xfrm>
        <a:prstGeom prst="rect">
          <a:avLst/>
        </a:prstGeom>
        <a:noFill/>
        <a:ln>
          <a:noFill/>
        </a:ln>
      </xdr:spPr>
    </xdr:pic>
  </etc:cellImage>
  <etc:cellImage>
    <xdr:pic>
      <xdr:nvPicPr>
        <xdr:cNvPr id="14" name="ID_BB304F99B2E5454098527A8268E0AEB2"/>
        <xdr:cNvPicPr>
          <a:picLocks noChangeAspect="1"/>
        </xdr:cNvPicPr>
      </xdr:nvPicPr>
      <xdr:blipFill>
        <a:blip r:embed="rId7"/>
        <a:stretch>
          <a:fillRect/>
        </a:stretch>
      </xdr:blipFill>
      <xdr:spPr>
        <a:xfrm>
          <a:off x="20040600" y="66767075"/>
          <a:ext cx="6654165" cy="2554605"/>
        </a:xfrm>
        <a:prstGeom prst="rect">
          <a:avLst/>
        </a:prstGeom>
        <a:noFill/>
        <a:ln>
          <a:noFill/>
        </a:ln>
      </xdr:spPr>
    </xdr:pic>
  </etc:cellImage>
  <etc:cellImage>
    <xdr:pic>
      <xdr:nvPicPr>
        <xdr:cNvPr id="15" name="ID_5B77CC5904374B7AA69CA2442E73D521"/>
        <xdr:cNvPicPr>
          <a:picLocks noChangeAspect="1"/>
        </xdr:cNvPicPr>
      </xdr:nvPicPr>
      <xdr:blipFill>
        <a:blip r:embed="rId9"/>
        <a:stretch>
          <a:fillRect/>
        </a:stretch>
      </xdr:blipFill>
      <xdr:spPr>
        <a:xfrm>
          <a:off x="790575" y="72697975"/>
          <a:ext cx="9201150" cy="7191375"/>
        </a:xfrm>
        <a:prstGeom prst="rect">
          <a:avLst/>
        </a:prstGeom>
        <a:noFill/>
        <a:ln w="9525">
          <a:noFill/>
        </a:ln>
      </xdr:spPr>
    </xdr:pic>
  </etc:cellImage>
  <etc:cellImage>
    <xdr:pic>
      <xdr:nvPicPr>
        <xdr:cNvPr id="6" name="ID_B3C1ABE3DF304ACD961925334FD3B2C0" descr="f4970bdf-6619-42a9-baf9-2775566619f7"/>
        <xdr:cNvPicPr>
          <a:picLocks noChangeAspect="1"/>
        </xdr:cNvPicPr>
      </xdr:nvPicPr>
      <xdr:blipFill>
        <a:blip r:embed="rId4"/>
        <a:stretch>
          <a:fillRect/>
        </a:stretch>
      </xdr:blipFill>
      <xdr:spPr>
        <a:xfrm>
          <a:off x="18312765" y="2889250"/>
          <a:ext cx="5271770" cy="3075940"/>
        </a:xfrm>
        <a:prstGeom prst="rect">
          <a:avLst/>
        </a:prstGeom>
      </xdr:spPr>
    </xdr:pic>
  </etc:cellImage>
  <etc:cellImage>
    <xdr:pic>
      <xdr:nvPicPr>
        <xdr:cNvPr id="7" name="ID_68739585A3DE45C3A59AA176F72CCF97" descr="dcc96267-d6d6-4d4d-a41d-cda79c6e2b58"/>
        <xdr:cNvPicPr>
          <a:picLocks noChangeAspect="1"/>
        </xdr:cNvPicPr>
      </xdr:nvPicPr>
      <xdr:blipFill>
        <a:blip r:embed="rId10"/>
        <a:stretch>
          <a:fillRect/>
        </a:stretch>
      </xdr:blipFill>
      <xdr:spPr>
        <a:xfrm>
          <a:off x="21808440" y="2917825"/>
          <a:ext cx="5269230" cy="7623810"/>
        </a:xfrm>
        <a:prstGeom prst="rect">
          <a:avLst/>
        </a:prstGeom>
      </xdr:spPr>
    </xdr:pic>
  </etc:cellImage>
  <etc:cellImage>
    <xdr:pic>
      <xdr:nvPicPr>
        <xdr:cNvPr id="16" name="ID_F15AE8301A4949F7A418E0CE7164AE78"/>
        <xdr:cNvPicPr>
          <a:picLocks noChangeAspect="1"/>
        </xdr:cNvPicPr>
      </xdr:nvPicPr>
      <xdr:blipFill>
        <a:blip r:embed="rId11"/>
        <a:stretch>
          <a:fillRect/>
        </a:stretch>
      </xdr:blipFill>
      <xdr:spPr>
        <a:xfrm>
          <a:off x="763270" y="6699250"/>
          <a:ext cx="7886700" cy="4695825"/>
        </a:xfrm>
        <a:prstGeom prst="rect">
          <a:avLst/>
        </a:prstGeom>
        <a:noFill/>
        <a:ln w="9525">
          <a:noFill/>
        </a:ln>
      </xdr:spPr>
    </xdr:pic>
  </etc:cellImage>
  <etc:cellImage>
    <xdr:pic>
      <xdr:nvPicPr>
        <xdr:cNvPr id="17" name="ID_B58CCF4F26CD4F6A852B9DF655C22C0F"/>
        <xdr:cNvPicPr>
          <a:picLocks noChangeAspect="1"/>
        </xdr:cNvPicPr>
      </xdr:nvPicPr>
      <xdr:blipFill>
        <a:blip r:embed="rId12"/>
        <a:srcRect l="3045" r="6522"/>
        <a:stretch>
          <a:fillRect/>
        </a:stretch>
      </xdr:blipFill>
      <xdr:spPr>
        <a:xfrm>
          <a:off x="18368645" y="7042150"/>
          <a:ext cx="4772660" cy="1762125"/>
        </a:xfrm>
        <a:prstGeom prst="rect">
          <a:avLst/>
        </a:prstGeom>
        <a:noFill/>
        <a:ln>
          <a:noFill/>
        </a:ln>
      </xdr:spPr>
    </xdr:pic>
  </etc:cellImage>
  <etc:cellImage>
    <xdr:pic>
      <xdr:nvPicPr>
        <xdr:cNvPr id="18" name="ID_134A722DAF99440CAF2C474F6FFB396B"/>
        <xdr:cNvPicPr>
          <a:picLocks noChangeAspect="1"/>
        </xdr:cNvPicPr>
      </xdr:nvPicPr>
      <xdr:blipFill>
        <a:blip r:embed="rId13"/>
        <a:srcRect r="16464"/>
        <a:stretch>
          <a:fillRect/>
        </a:stretch>
      </xdr:blipFill>
      <xdr:spPr>
        <a:xfrm>
          <a:off x="16614140" y="9182100"/>
          <a:ext cx="4582160" cy="2887345"/>
        </a:xfrm>
        <a:prstGeom prst="rect">
          <a:avLst/>
        </a:prstGeom>
        <a:noFill/>
        <a:ln w="9525">
          <a:noFill/>
        </a:ln>
      </xdr:spPr>
    </xdr:pic>
  </etc:cellImage>
</etc:cellImages>
</file>

<file path=xl/sharedStrings.xml><?xml version="1.0" encoding="utf-8"?>
<sst xmlns="http://schemas.openxmlformats.org/spreadsheetml/2006/main" count="587" uniqueCount="239">
  <si>
    <t>广东电网公司2025年110kV预制舱变电站专项招标澄清问题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</si>
  <si>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</si>
  <si>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</si>
  <si>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</si>
  <si>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</si>
  <si>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</si>
  <si>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</si>
  <si>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</si>
  <si>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</si>
  <si>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</si>
  <si>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</si>
  <si>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</si>
  <si>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</si>
  <si>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</si>
  <si>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附图①</t>
  </si>
  <si>
    <t>附图②</t>
  </si>
  <si>
    <t>附图③</t>
  </si>
  <si>
    <t>4A0C872C6C72431D97BDE53E65588634</t>
  </si>
  <si>
    <t>21240F43B3B04DC8AB7DE7ACF966B4BCZ258</t>
  </si>
  <si>
    <t>请确认是否按招标文件“第五章货物专项采购标准合同文本-第三节专用合同条款“二、专用部分”中（四十五）其他物资中的付款方式及质保期执行？即换流变压器 72 个月,易耗品 12 个月,其他设备 36 个月执行。如不是，请明确该标的合同模板及质保期。</t>
  </si>
  <si>
    <t>***</t>
  </si>
  <si>
    <t>商务</t>
  </si>
  <si>
    <t>项目</t>
  </si>
  <si>
    <t>广东电网公司2025年110kV预制舱变电站专项招标</t>
  </si>
  <si>
    <t>2025-12-10 15:55:44</t>
  </si>
  <si>
    <t>2025-12-11 17:15:03</t>
  </si>
  <si>
    <t>已发送</t>
  </si>
  <si>
    <t>正式投标</t>
  </si>
  <si>
    <t>质保期72个月。</t>
  </si>
  <si>
    <t>6AEC8E4834E0465C899BE9D5A1C99740</t>
  </si>
  <si>
    <t>招标文件之 2.4 资格审查方式：资格后审。但，2.6 标的清单及分包情况 项表格中，显示为适用南方电网资格预审。请明确是资格预审还是资格后审。</t>
  </si>
  <si>
    <t>2025-12-11 19:16:16</t>
  </si>
  <si>
    <t/>
  </si>
  <si>
    <t>已提问</t>
  </si>
  <si>
    <t>本项目为资格后审。同时集成设备清单内所有涉及网公司已开展资格预审的物资品类，投标人所提供的产品原厂制造商必须在南方电网公司发布的、有效期内的资格预审供应商合格名单范围内（以招标公告发布前（含当天）的名单为准）。</t>
  </si>
  <si>
    <t>6D4F7B824C2143A988D821D1F41868AB</t>
  </si>
  <si>
    <t>问题1. 《标包1-佛山110千伏朝阳输变工程》中的10kV小电阻接地成套装置技术规范中表2供货范围表（附图①）中设备名称要求容量为420kVA，型号规格中要求接地变压器的型号为DKSC-400/10.5；主接线图上为DKSC-420/10.5。请问容量以哪个为准？
问题2.朝阳站、敏溪站和上撩站的预制舱式模块化变电站技术规范书中要求：（1）GIS设备运至现场安装就位。（2）主变压器设备和主变预制舱分别运输到项目单位现场再组合安装。（3）10kV开关柜、干式站用变压器需在预制舱内组装后与预制舱一体运输到现场安装就位。（4）10kV电容器组、串联电抗器等成套无功补偿装置需运输到现场安装就位。（5）10kV小电阻成套装置需运输到现场安装就位。请问是否由中标厂家（本项目的）负责供货设备的现场进舱安装工作？
问题3.《标包3-佛山110千伏上僚输变电工程》中110kV 40~63MVA三相双绕组交流电力变压器技术规范书中通用部分要求110kV侧套管满足40kA（3s），10KV套管满足40kA（4s），请问是否需要考虑？
问题4.《标包3-佛山110千伏上僚输变电工程》中110kV 40~63MVA三相双绕组交流电力变压器技术规范书中通用部分要求开关：电气寿命60万次，机械寿命120万次。请问是否需要满足？
问题5.《标包3-佛山110千伏上僚输变电工程》中110kV 40~63MVA三相双绕组交流电力变压器技术规范书中专用部分要求油箱、铁心及金属结构件表面温升为80K，国标为75K。请问能否按国标响应？
问题6.《标包3-佛山110千伏上僚输变电工程》中110kV 40~63MVA三相双绕组交流电力变压器技术规范书，请明确该项目的距海距离，确认防腐等级？
问题7.《标包3-佛山110千伏上僚输变电工程》中预制舱式模块化变电站技术规范书-佛山110千伏上僚输变电工程中要求110kV变压器中性点隔离开关的参数为GW13-72.5/630A，72.5kV，1600A，31.5kA/3s，80kA，单极，其中GW13的额定电流要求630A和1600A。04-110kV单柱立开式接地开关技术规范书（2022版）（专用部分）（上僚）中隔离开关的参数为GW□-72.5/630A，72.5kV，630A，31.5kA/3s，80kA，单极。请问GW13隔离开关的额定电流以哪个为准？
问题8.《标包3-佛山110千伏上僚输变电工程》中预制舱式模块化变电站技术规范书-佛山110千伏上僚输变电工程中10kV配电装置预制舱模块货物需求清单及技术要求中有1.17 10kV-220kV交流穿墙套管（附图②）和3 20kV瓷绝缘穿墙套管（附图③）都有6只套管，请问是否重复？电气一次文件中只有6只20kV穿墙套管。
问题9.朝阳站、敏溪站和上撩站的预制舱内的辅控系统（火灾报警、视频监控、门禁系统和环境监控系统（温湿度和水浸等））是否由预制舱厂家提供？如需预制舱厂家提供《变电站辅助控制系统专用技术规范》，需要辅控系统的配置清单。还是只需要预制舱厂家预留安装位置和埋管？</t>
  </si>
  <si>
    <t>专用技术</t>
  </si>
  <si>
    <t>标的</t>
  </si>
  <si>
    <t>110kV预制舱变电站</t>
  </si>
  <si>
    <t>2025-12-15 12:32:19</t>
  </si>
  <si>
    <t xml:space="preserve">回复1：朝阳站小电阻接地成套装置型号以DKSC-420/10.5，容量420kVA为准。
回复2：由现场施工单位负责供货设备的现场进舱安装工作，中标厂家派人指导。
回复3：按技术规范书中通用部分要求考虑。
回复4：需满足技术规范书中通用部分要求，制造方应提供有资质的试验机构出具的电气寿命试验报告。
回复5：以技术规范书专用部分要求为准。
回复6：上僚站距海直线距离约为72公里。
回复7：GW13隔离开关的额定电流以技术规范书中：GW□-72.5/630A，72.5kV，630A，31.5kA/3s，80kA，单极，为准。
回复8：1.17 10kV-220kV交流穿墙套管和3 20kV瓷绝缘穿墙套管重复，20kV瓷绝缘穿墙套管数量为6只。
回复9：舱内辅助控制系统不在本招标内容内，施工单位安装。
</t>
  </si>
  <si>
    <t>A1539D3E60EB4FAF831353DF8C47EF06</t>
  </si>
  <si>
    <t>包2-佛山110千伏敏溪输变电工程：
1、380V低压配电屏，招标未提供图纸，请提供</t>
  </si>
  <si>
    <t>2025-12-15 16:43:24</t>
  </si>
  <si>
    <t>配电屏图纸详见公告附件“敏溪站交流系统接线图”</t>
  </si>
  <si>
    <t>0D2EABAFD1DD405AB71C57C1A8AC9B1F</t>
  </si>
  <si>
    <t xml:space="preserve">包1-佛山110千伏朝阳输变工程
1、110kV安全可控线路保护屏，请问对侧的保护屏是哪个品牌？
2、报价明细表内，10kV开关柜的母线桥数量为45米，而10kV开关柜平面布置图内，母线桥数量为50米，请问母线桥数量是否按45米？
</t>
  </si>
  <si>
    <t>2025-12-15 16:43:28</t>
  </si>
  <si>
    <t>1、本期只采购空屏柜，不考虑与对侧装置匹配的问题；
2、母线桥数量按45米。</t>
  </si>
  <si>
    <t>4D745CF5689E4E7599C4337E3E6E10FF</t>
  </si>
  <si>
    <t xml:space="preserve">标包1、标包2关键技术参数表，序号27站用变空载损耗，标准参数值：200kVA：≦420W;
标包3关键技术参数表，序号27站用变空载损耗，标准参数值：400kVA：≦665W；
参数表中200kVA、400kVA容量站用变空载损耗参数对应GB20052标准的二级能效，对应SCB14系列干式变压器；
变压器不会每个容量都进行试验并拿报告，是否可按满足同等GB20052标准二级能效的SCB14同系列变压器较大容量试验报告覆盖进行证明？
</t>
  </si>
  <si>
    <t>2025-12-16 09:13:39</t>
  </si>
  <si>
    <t>空载损耗等参数必须满足关键技术参数表及技术规范书要求，不同容量站用变要求不一样，需按容量提供相关试验报告进行证明。</t>
  </si>
  <si>
    <t>D0AF40AB7267491691EC4016DA1C0752</t>
  </si>
  <si>
    <t>10kV干式站用变压器技术规范书（专用部分）2.1供货范围中站用变要求规格型式为SCB叠铁芯系列；且2.2 标准技术特性参数表，序号1项目要求值为SCB型叠铁芯规格型号，序号6铁心结构要求为卷铁心。
站用变是否可按SCB叠铁心响应？</t>
  </si>
  <si>
    <t>2025-12-16 09:13:43</t>
  </si>
  <si>
    <t>SCB是指三相环氧树脂浇注式电力变压器，并不指代叠铁芯，铁芯结构按卷铁芯要求。</t>
  </si>
  <si>
    <t>DB3FF6C7F14B4FD9B4A812A799D28F72</t>
  </si>
  <si>
    <t>招标文件3.2专用资格要求中“投标人在预制舱中使用自主或其下属公司生产的设备须符合本次招标所附相应技术规范书的要求:非投标人(或其下属公司)自主生产设备可不在本次投标中提供佐证材料(GIS、开关柜、10kV 站用变、直流电源设备、交流电源设备、蓄电池、小电阻接地装置等7个物资品类仍需按前款要求提供检测报告)，但投标人须承诺采购非自主生产设备时使用本次招标所附相应技术规范书，保证所采购设备符合相应技术规范书的要求并对其质量负责。”
根据此要求，是否无需提供非自主生产设备规范书逐项响应及资料，对承诺满足本次招标所附相应技术规范书，保证所采购设备符合相应技术规范书的要求并对其质量负责即可？</t>
  </si>
  <si>
    <t>2025-12-16 09:13:46</t>
  </si>
  <si>
    <t>请按招标文件执行</t>
  </si>
  <si>
    <t>E4283B93FFDA4B7C9D2A5742B29CC41E</t>
  </si>
  <si>
    <t>无法确定开展资格预审品类和合格范围供应商（附图①），能否提供清单</t>
  </si>
  <si>
    <t>2025-12-16 16:30:21</t>
  </si>
  <si>
    <t>请供应商自行确认其上游供应商是否通过南方电网公司2025年对应品类资格预审</t>
  </si>
  <si>
    <t>15AD32731FE14DB6992A06B90EDC5EA0</t>
  </si>
  <si>
    <t>《标包1-佛山110千伏朝阳输变工程》、《标包2-佛山110千伏敏溪输变电工程》、《标包3-佛山110千伏上僚输变电工程》招标文件中无变电站交流不间断电源（UPS）、直流电源成套设备的图纸，请提供这两个设备的图纸</t>
  </si>
  <si>
    <t>2025-12-17 08:55:56</t>
  </si>
  <si>
    <t>无单独的图纸，技术方案参考对应技术规范书。</t>
  </si>
  <si>
    <t>4ABB75BBF3DF430891C640A477E2861E</t>
  </si>
  <si>
    <t>3.投标人资格要求——3.1通用资格要求——2（本次110kV 预制舱变电站拟选择的制造商应为110kV 或以上电压等级GIS、110kV 或以上电压等级主变、10kV 移开式高压开关柜中一个或多个品类制造商）
我集团公司预制舱及GIS组合电器的生产资质分属不同子公司，预制舱变电站业务由集团公司经营，请问：是否可以用集团母公司参与项目投标，并认可其子公司的资质？</t>
  </si>
  <si>
    <t>2025-12-17 09:03:26</t>
  </si>
  <si>
    <t>母公司与子公司为不同法人主体，资质不可互用。</t>
  </si>
  <si>
    <t>6AED4F112B404865AE956B3536DBC057</t>
  </si>
  <si>
    <t>招标文件——附件2：110kV预制舱变电站-关键技术参数表——GIS气室
断路器气室的额定压力（相对压力）应不高于0.6Mpa，电压互感器和避雷器气室额定压力（相对压力）宜不高于0.5Mpa，其他气室的额定压力（相对压力）应不高于0.5Mpa。
（根据中国南方电网110kV-500kV组合电器（GIS和HGIS）技术规范书（通用部分） 2022版——5.2.1.3.1 气体压力描述：若不满足气压要求，应满足零表压下1.1倍额定相电压持续运行24小时的要求，并提供第三方试验报告。）请问，能否按照南网通用技术规范，不满足该气压要求，提供满足零表压下1.1倍额定相电压持续运行24小时的第三方报告，视为满足关键技术参数表？</t>
  </si>
  <si>
    <t>2025-12-17 09:04:29</t>
  </si>
  <si>
    <t>可按照通用技术规范书要求执行“若不满足气压要求，应满足零表压下1.1倍额定相电压持续运行24小时的要求，并提供第三方试验报告。”</t>
  </si>
  <si>
    <t>B9C55E0EB12C4C919A1C8006ABE8D57A</t>
  </si>
  <si>
    <t>招标文件
预制舱变电站为设备集成产品，目前招标文件中无对应专用合同模板，首次质疑答复质保期72个月，部分易损耗设备难以满足。
预制舱变电站中各电气设备是否可按对应物资专用合同模板考核质保期，如变压器按“（一）35kV 及以上交流变压器”中质保期考核，组合电器按“（十二）组合电器”中质保期考核，专用合同模板中没有的设备及付款方式则按（四十五）其他物资执行？</t>
  </si>
  <si>
    <t>2025-12-17 09:05:19</t>
  </si>
  <si>
    <t>合同专用条款专用部分，根据标包内涉及不同物资分别执行对应的专用条款，质保期按对应标包涉及所有物资品类中最长质保期执行，付款方式以对招标人最有利的条款为准。本条澄清与本表序号1不同的内容，以本条问题澄清为准。</t>
  </si>
  <si>
    <t>F00474CDB03C40F8868C8F94333F7C72</t>
  </si>
  <si>
    <t>招标文件——附件2：110kV预制舱变电站-关键技术参数表
否决项中如GIS汇控柜厚度不小于2mm、站用变外壳防护等级≥IP20、主变硅钢片厚度≤0.3mm等不在常规型式试验、第三方报告检测项目中，请问是否可改为出厂报告+承诺书的形式进行佐证</t>
  </si>
  <si>
    <t>通用技术</t>
  </si>
  <si>
    <t>2025-12-17 09:06:11</t>
  </si>
  <si>
    <t>AEEC8E7B8CB94137A74DC926ED274667</t>
  </si>
  <si>
    <t>标包1-佛山110千伏朝阳输变工程——110kV安全可控线路保护屏技术规范书（专用部分）
表2.1 货物需求及供货范围一览表，序号1描述为1套110kV安全可控线路保护屏，光纤纵联电流差动保护；序号1.1描述为8面智能控制柜。两者描述不一致。
请明确投标方是否需要提供光纤纵联电流差动保护？</t>
  </si>
  <si>
    <t>2025-12-17 09:06:55</t>
  </si>
  <si>
    <t>本站只需采购8面智能终端柜用于安装110kV线路、分段、PT及主变变高间隔的智能终端装置，由柜体厂家负责组屏，柜体技术要求需按照《110kV安全可控线路保护屏技术规范书（专用部分）》要求执行。投标方不需提供保护装置。</t>
  </si>
  <si>
    <t>C8E587BF3C0D41E48263C11EFCB7EF25</t>
  </si>
  <si>
    <t>标包1-佛山110千伏朝阳输变工程、标包2-佛山110千伏敏溪输变电工程——10kV小电阻接地成套装置技术规范书（专用部分）
1、1标准技术参数表，2项目需求部分与电气主接线图，以上三部分对接地变的容量描述不一致。
2、表1技术参数和性能要求响应表中要求：不选用智能监测模块；表2 供货需求及供货范围一览表中包含2套智能监测模块。两者要求不一致。
1、请明确10kV小电阻接地成套装置的容量是否为420kVA？
2、请明确是否需要配置智能检测模块？</t>
  </si>
  <si>
    <t>2025-12-17 09:07:47</t>
  </si>
  <si>
    <t>1、接地变容量为420kVA； 
2、需要配置智能监测模块。</t>
  </si>
  <si>
    <t>B0F55E3D6EFF41E1B54D1B78810211EA</t>
  </si>
  <si>
    <t>标包3-佛山110千伏上僚输变电工程——110kV 40~63MVA三相双绕组交流电力变压器技术规范书（专用部分）
表2.2标准技术特性参数表中的损耗要求对应为二级能效，与电气主接线图中主变型号SZ11对应的三级能效不符。
请明确主变的能效等级是否为二级能效？</t>
  </si>
  <si>
    <t>2025-12-17 09:08:31</t>
  </si>
  <si>
    <t>主变能效等级以技术规范书中相关损耗要求所对应的能效等级为准。</t>
  </si>
  <si>
    <t>B9EA7A42DB314903B8157FDA9571FBFF</t>
  </si>
  <si>
    <t>标包1-佛山110千伏朝阳输变工程、标包2-佛山110千伏敏溪输变电工程、标包3-佛山110千伏上僚输变电工程——10kV干式站用变压器技术规范书（专用部分）
表2.2-1  技术参数表中的损耗要求对应为二级能效，与电气主接线图中站用变型号SCB11对应的三级能效不符。
请明确站用变的能效等级是否为二级能效？</t>
  </si>
  <si>
    <t>2025-12-17 09:09:05</t>
  </si>
  <si>
    <t>站用变能效等级以技术规范书中相关损耗要求所对应的能效等级为准。</t>
  </si>
  <si>
    <t>409ADDFDDAE94AD5BE3E538C0253D6A3</t>
  </si>
  <si>
    <t>标包1-佛山110千伏朝阳输变工程、标包2-佛山110千伏敏溪输变电工程、标包3-佛山110千伏上僚输变电工程——10kV移开式开关柜技术规范书（专用部分）
表2.1供货范围及设备技术规格一览表、表2.2标准技术特性参数表与电气主接线图中要求的大电流柜对应的断路器额定电流、额定短路开断电流参数不一致。
请明确大电流柜（主进柜、分段柜、分段隔离柜）的额定电流是否为4000A？额定短路开断电流是否为40kA？</t>
  </si>
  <si>
    <t>2025-12-17 09:09:36</t>
  </si>
  <si>
    <t>大电流柜（主进柜、分段柜、分段隔离柜），额定电流为4000A，额定短路开断电流为31.5kA/4S。</t>
  </si>
  <si>
    <t>ECA32013930046418B1DDF18D310F1FD</t>
  </si>
  <si>
    <t>标包2-佛山110千伏敏溪输变电工程
380V低压配电屏，无站用电系统接线图。
请提供站用电系统接线图。</t>
  </si>
  <si>
    <t>2025-12-17 09:10:08</t>
  </si>
  <si>
    <t>399F34A617734093A146AFC9765DD9B5</t>
  </si>
  <si>
    <t>标包1-佛山110千伏朝阳输变工程、标包2-佛山110千伏敏溪输变电工程、标包3-佛山110千伏上僚输变电工程——预制舱式模块化变电站技术规范书
第二部分技术专用部分，各预制舱模块货物需求清单及技术要求：提供舱体内环境监控系统、辅控系统；清单后备注：辅助控制系统配置以变电站辅助控制系统专用技术要求为准。火灾自动报警及控制设备、自动通风系统，属于甲供物资，预制舱厂家需预留相关设备安装位置及线缆埋管。
第三部分供货方工作范围，要求舱内设备及舱内辅助控制系统如空调、风机、照明、消防等辅控设备安装由供货方负责。
以上对辅控的供货范围描述不一致。
招标文件没有变电站辅助控制系统专用技术要求，请问火灾自动报警及控制设备、视频监控系统、舱内环境监控系统、辅控系统（七氟丙烷气体灭火系统、温湿度传感器、水侵传感器等）是否不在本次供货范围？</t>
  </si>
  <si>
    <t>2025-12-17 09:10:51</t>
  </si>
  <si>
    <t>舱内辅助控制系统不在本招标内容内，后期设备到货后由施工单位现场安装。</t>
  </si>
  <si>
    <t>9C0D3444D0EF4DD4A59836A3D1CBC5DF</t>
  </si>
  <si>
    <t>标包1-佛山110千伏朝阳输变工程、标包2-佛山110千伏敏溪输变电工程、标包3-佛山110千伏上僚输变电工程——预制舱式模块化变电站技术规范书
第二部分技术专用部分第四章10kV配电装置预制舱模块，要求同一舱段内的开关柜之间的母排、接地铜排、二次接线，站用变内部连接线和同一舱段内与其他设备的一、二次连接线，应在预制舱厂内完成安装；
第三部分供货方工作范围：供货方负责10kV开关柜柜体之间接线、站用变柜体间及与开关柜间连线。
开关柜母排拼接及接线、站用变柜体间及与开关柜间连接线等工作需要等预制舱发到现场拼接完成后才能施工，该部分的线缆是否由招标人供货？该部分电气施工是否由现场施工单位负责，供货方指导？如需投标人负责电缆供货及安装接线，请提供详细电缆清册。</t>
  </si>
  <si>
    <t>2025-12-17 09:11:31</t>
  </si>
  <si>
    <t>开关柜母排拼接及接线、站用变柜体间及与开关柜间连接线等工作由现场施工单位负责，供货方指导。</t>
  </si>
  <si>
    <t>04992BF7F70443FABFBCF8AF175686DA</t>
  </si>
  <si>
    <t>标包1-佛山110千伏朝阳输变工程、标包2-佛山110千伏敏溪输变电工程、标包3-佛山110千伏上僚输变电工程预制舱式模块化变电站技术规范书
预制舱体整体分段运输到项目单位现场再组合安装，供货方负责舱体吊装拼接就位及固定、拼接处防水处理及附件安装。与预制舱及舱内设备相关的其他安装均由供货方负责。
1.供货厂家不具备现场吊装条件，需要另外委托给现场施工单位，请问吊装工作是否由施工单位负责，投标人指导？（供货方负责舱体拼接就位及固定、拼接处防水处理及附件安装）
2.舱内多数电气设备会在预制舱厂内预装完成，整体分段发往现场，现场施工一般由施工单位负责。请问现场电气安装（除舱内暖通、照明等投标人提供的配套设施外）是否由施工单位负责，投标厂家配合指导完成？</t>
  </si>
  <si>
    <t>2025-12-17 09:12:06</t>
  </si>
  <si>
    <t>1、吊装工作由施工单位负责，投标人指导；
2、现场电气安装（除舱内暖通、照明等投标人提供的配套设施外）由施工单位负责，投标厂家配合指导完成。</t>
  </si>
  <si>
    <t>CDADE1FC9B1D438FA7F46010154E2C6A</t>
  </si>
  <si>
    <t>标包1-佛山110千伏朝阳输变工程、标包2-佛山110千伏敏溪输变电工程、标包3-佛山110千伏上僚输变电工程——高压开关柜温度在线监测装置（专用部分）
表2.1供货范围及设备技术规格一览表中要求提供36个无线测温传感器，本次每个包招标10kV开关柜数量共51面（其中含断路器的有主变进线柜3面，分段柜1面，馈线柜32面，电容器柜6面，站用变柜2面，接地变柜2面）。
请明确是否按照高压开关柜温度在线监测装置技术规范专用部分的供货范围要求进行配置？</t>
  </si>
  <si>
    <t>2025-12-17 10:01:37</t>
  </si>
  <si>
    <t>高压开关柜温度在线监测范围：主变进线柜3面、分段开关柜1面、分段隔离柜2面，按技术规范专用部分的供货范围要求进行配置</t>
  </si>
  <si>
    <t>AD5655343E4B4E2080ED741770771AC9</t>
  </si>
  <si>
    <t>标包1-佛山110千伏朝阳输变工程、标包2-佛山110千伏敏溪输变电工程10kV低电阻接地装置技术规范书专用部分                                                                                                            表2 供货需求及供货范围一览表，电流互感器，LZZBJ9-10，闭环式零序CT，φ200,150/1A，10P10/10P10，2只                                                                                                                                                                                                                此处描述的电流互感器型号为LZZBJ9-10是环氧浇筑式的，但是参数要求：闭环式零序CT，φ200是穿心式描述，相矛盾，请确认是否可提供LZZBJ9-10环氧浇筑式CT？</t>
  </si>
  <si>
    <t>2025-12-17 14:00:11</t>
  </si>
  <si>
    <t>删除型号LZZBJ9-10描述，采用闭环式(一体式)干式零序电流互感器。</t>
  </si>
  <si>
    <t>18B9C7B9BEBB405F8A997789B2B1E03A</t>
  </si>
  <si>
    <t>标包1-佛山110千伏朝阳输变工程、标包2-佛山110千伏敏溪输变电工程10kV低电阻接地装置技术规范书专用部分                                                                                                           表1技术参数和性能要求响应表：智能监测模块写的是否选用：否；表2 供货需求及供货范围一览表，智能监测模块，AI系列，适配接地变压器，2套；
1.前后描述相矛盾，请确认是否需要提供智能监测模块？
2.关于智能监测模块各供应商型号均不相同，AI系列是否指定厂家？若无指定厂家，是否可按个厂家自有型号进行应标？</t>
  </si>
  <si>
    <t>2025-12-17 14:00:42</t>
  </si>
  <si>
    <t>1、需提供智能监测模块； 
2、不指定厂家</t>
  </si>
  <si>
    <t>F0FA78FA8C084E79BB41BF9B6F387ECE</t>
  </si>
  <si>
    <t>标包2-佛山110千伏敏溪输变电工程10kV低电阻接地装置技术规范书专用部分
表1技术参数和性能要求响应表：接地变压器容量：400kVA，≤9Ω；表2 供货需求及供货范围一览表：接地变压器420kVA;                                                                                                        前后描述相矛盾，请确认接地变容量是否按400kVA，≤9Ω提供？</t>
  </si>
  <si>
    <t>2025-12-17 14:01:13</t>
  </si>
  <si>
    <t>选用420KVA的容量</t>
  </si>
  <si>
    <t>AF1A5C5492FF4CE1872B8710CE23DFBF</t>
  </si>
  <si>
    <t xml:space="preserve">标包3-佛山110千伏上僚输变电工程10kV低电阻接地装置技术规范书通用部分及专用部分                                                 招标提供的10kV低电阻接地成套装置的技术规范书通用部分及专用部分具体内容为10kV消弧线圈并联低电阻接地装置与实际招标需求10kV低电阻接地成套装置严重不符，技术规范书内涉及大量的10kV消弧线圈并联低电阻接地装置的要求厂家无法提供响应，故请确认是否可参照标包1-佛山110千伏朝阳输变工程、标包2-佛山110千伏敏溪输变电工程的技术规范书通用部分及专用部分应标？                                                 </t>
  </si>
  <si>
    <t>2025-12-17 14:01:41</t>
  </si>
  <si>
    <t>小电阻接地装置主要参数如下：
接地变压器，DKSC-420/10.5，420kVA，2台；
接地电阻，10S-600A-10Ω，不锈钢304，70A，10Ω，600A，2套；闭环式(一体式)干式零序电流互感器，150/1A，10P10/10P10，2只；箱体外罩，户内，不锈钢，IP33，适配接地变压器及接地电阻。
标包3技术规范书以公告附件“上僚站10kV低电阻接地成套装置技术规范书”为准。</t>
  </si>
  <si>
    <t>2775649975954AE8867E967D541E1725</t>
  </si>
  <si>
    <t>针对标包3（项目名称：佛山110千伏上僚输变电工程）
1、技术规范书中110kV GIS舱舱体长×宽×高≮12000×4800×6700mm，图纸长×宽×高为12000×4800×6900mm，请明确预制舱尺寸。
2、技术规范书中10kV配电装置预制舱模块长×宽×高≮32000×10000×5500mm，图纸中长×宽×高为32000×10000×4500mm，请明确预制舱尺寸。
3、电气总平面布置图中图纸说明部分各舱体尺寸与技术规范书和平断面图纸尺寸不一致，请统一明确各预制舱尺寸。
4、招标配置清单要求供货辅控系统及其他辅控设备，请提供变电站辅助控制系统专用技术规范书要求。请落实佛山本项目情况，是否需要统一更新辅控部分的供货要求为：
取消辅控系统级其他的设备的供货配置清单要求，明确辅助监控系统配置以变电站辅助控制系统专用技术要求为准，辅控设备均为甲供，预制舱厂家需在舱内预留设备安装位置及弱电走线槽。舱内外预留摄像头的安装位置走线通道，满足变电站智能巡视视频布点配置要求，具体配置要求见《南方电网标准设计与典型造价（V3.0）》、《佛山供电局新建扩建变电工程设计图审查要点库》等
火灾自动报警及控制设备，含模块箱体、信号避雷器、电源避雷器、中间继电器、输入输出模块、探测器、手报、声光报警、消防广播、消防电话、线缆等，属于甲供物资，预制舱厂家需预留相关设备安装位置及线缆埋管。</t>
  </si>
  <si>
    <t>2025-12-18 09:48:33</t>
  </si>
  <si>
    <t>1、110kV GIS舱尺寸以技术规范书中舱体长×宽×高≮12000×4800×6700mm为准。
2、10kV配电装置预制舱尺寸以技术规范书中长×宽×高≮32000×10000×5500mm为准。
3、舱体尺寸要求如下：
(1)主变预制舱，尺寸为（长*宽*高m）12*11*8m；
(2)GIS预制舱，尺寸为（长*宽*高m）12*4.8*6.7m；
(3)10kV配电装置预制舱，尺寸为（长*宽*高m）32*10*5.5m；
(4)电容器预制舱，尺寸为（长*宽*高m）11*7*5.5m；
(5）接地变预制舱，尺寸为（长*宽*高m）11*7*5.5m；
(6)主控室预制舱，尺寸为（长*宽*高m）27*9*4.5m；
(7）蓄电池舱，尺寸为（长*宽*高m）9*2.8*4.5m；
(8)安全工具室预制舱(绝缘工具室、常用工具室），尺寸为（长*宽*高m）8.5*5*3.4m；
(9）警传室预制舱（含资料室、警传室），尺寸为（长*宽*高m）11*6*3.4m。
4、辅控设备中视频监控及安防系统的物资均为甲供，预制舱厂家需在舱内预留设备安装位置及弱电走线槽。舱内外预留摄像头、配电箱、门禁安防等设备的安装位置走线通道，满足变电站智能巡视视频布点配置要求，具体配置要求见《南方电网标准设计与典型造价（V3.0）》、《佛山供电局新建扩建变电工程设计图审查要点库》等。火灾自动报警及控制设备、自动通风系统，属于甲供物资，预制舱厂家需预留相关设备安装位置及线缆埋管。</t>
  </si>
  <si>
    <t>962F4A85B4F24A14BC7FC20F6B62CE08</t>
  </si>
  <si>
    <t>针对标包2（项目名称：佛山110千伏敏溪输变电工程）
1、技术规范书中110kV GIS舱舱体长×宽×高≮29800×12500×11500mm，图纸中为长×宽×高≮29800×12500×9000mm ，请明确预制舱尺寸。
2、技术规范书中110kV GIS舱体宜配备3吨行车，预制舱宽度需要12.5米，巡检通道净空高度≤3.4米。
配置清单要求：吊钩起吊高度不小于6.5米，承重宜为3吨，行车需具有方向微调功能及微调升降档位功能。
GIS预制舱平断面图：行车承重不小于10吨，吊钩升高不小于6.5米；
请明确行车的技术要求。
3、技术规范书中二次设备预制舱模块尺寸为长×宽×高≮31600×10000×5500mm，图纸未完全明确，请明确二次设备及蓄电池预制舱尺寸。
4、技术规范书中供方工作范围处“舱内辅助控制系统如空调、风机、照明等辅控设备安装接线均由供货方负责；与预制舱及舱内设备相关的其他安装均由供货方负责。调试工作经供货方指导由施工单位完成”，根据技术规范书要求梳理供货方供货界面如下：
①预制舱厂家供货范围内的照明配电等设备厂内集成安装，整站辅控设备均为甲供，预制舱厂家预留安装位置及弱电走线槽，由施工单位按整站考虑进行现场的安装和接线；
②预制舱厂家厂内集成各分段舱体后运输至现场，进行吊卸就位拼装，基础交货；
③预制舱厂家集成供货不含舱间一二次线缆和电缆终端的敷设接线及安装，预制舱内外二次屏柜间的连接线缆的敷设接线由施工单位现场负责；</t>
  </si>
  <si>
    <t>2025-12-18 09:48:37</t>
  </si>
  <si>
    <t>1、110kV GIS舱舱体尺寸按：长×宽×高≮29800×12500×11500mm； 
2、以配置清单处要求为准，吊钩起吊高度不小于6.5米，承重宜为3吨，行车需具有方向微调功能及微调升降档位功能。 
3、二次设备预制舱模块尺寸为长×宽×高≮31600×10000×5500mm。 
4、同意供货界面划分。</t>
  </si>
  <si>
    <t>9A5AB0715B984C9C8C490D70238EB609</t>
  </si>
  <si>
    <t>针对标包1（项目名称：佛山110千伏朝阳输变工程）
1、110kV 配电装置预制舱技术规范书尺寸（长×宽×高≮29800×12500×11500mm）与图纸尺寸（长×宽×高≮29800×12500×9000mm）不一致，请明确预制舱尺寸。
2、技术规范书中要求：110kV GIS舱体宜配备3吨行车，预制舱宽度需要12.5米，巡检通道净空高度≤3.4米。
配置清单处要求：吊钩起吊高度不小于6.5米，承重宜为3吨，行车需具有方向微调功能及微调升降档位功能。
GIS预制舱平断面图：行车承重不小于10吨，吊钩升高不小于6.5米；
请明确行车的技术要求满足。
3、技术规范书中二次设备预制舱模块尺寸为长×宽×高≮31600×10000×5500mm，图纸中未完全明确，请明确二次设备及蓄电池预制舱尺寸。
4、技术规范书中供方工作范围处“舱内辅助控制系统如空调、风机、照明等辅控设备安装接线均由供货方负责；与预制舱及舱内设备相关的其他安装均由供货方负责。调试工作经供货方指导由施工单位完成”，根据技术规范书要求梳理供货方供货界面如下：
①预制舱厂家供货范围内的照明配电等设备厂内集成安装，整站辅控设备均为甲供，预制舱厂家预留安装位置及弱电走线槽，由施工单位按整站考虑进行现场的安装和接线；
②预制舱厂家厂内集成各分段舱体后运输至现场，进行吊卸就位拼装，基础交货；
③预制舱厂家集成供货不含舱间一二次线缆和电缆终端的敷设接线及安装，预制舱内外二次屏柜间的连接线缆的敷设接线由施工单位现场负责；</t>
  </si>
  <si>
    <t>2025-12-18 09:48:40</t>
  </si>
  <si>
    <t>1、110kV GIS舱舱体尺寸按：长×宽×高≮29800×12500×11500mm；
2、以配置清单处要求为准，吊钩起吊高度不小于6.5米，承重宜为3吨，行车需具有方向微调功能及微调升降档位功能。 
3、二次设备预制舱模块尺寸为长×宽×高≮31600×10000×5500mm。
4、同意供货界面划分。</t>
  </si>
  <si>
    <t>C7969468924E4D43B6ACDB1ECACDC733</t>
  </si>
  <si>
    <t>1.三个标包所用到的10kV干式电力站用变压器的能效等级未明确，请澄清设备能效等级</t>
  </si>
  <si>
    <t>2025-12-18 15:34:41</t>
  </si>
  <si>
    <t>10kV干式电力站用变压器采用二级以上能耗等级。</t>
  </si>
  <si>
    <t>33</t>
  </si>
  <si>
    <t>8D86F2E5EBAF452799CBBC01D714964F</t>
  </si>
  <si>
    <t>关于佛山110千伏朝阳变电站工程的澄清
1. 问题：预制舱式模块化变电站技术规范书2.1提到“GIS组合电器预制舱模块舱体长×宽×高≮29800×12500×11500mm”（附图①），附图3中舱体长×宽×高≮29800×10500×9000mm（附图②），请澄清以哪个尺寸为准
2.问题：预制舱式模块化变电站技术规范中二次设备预制舱模块尺寸为长×宽×高≮31600×10000×5500mm，图纸中未完全明确，请明确控制室、蓄电池室和二次设备室尺寸。
3.问题：预制舱式模块化变电站技术规范书中预制舱标准技术参数表中要求提供型式试验报告或第三方试验、检测报告来证明“舱体壁板厚度、门板厚度、屋顶坡度”满足技术要求，这些项为工艺要求，我司无法提供型式试验报告或第三方试验、检测报告，请澄清是否可以通过提供使用材料说明书、图纸或者承诺书来响应。
关于标包2-佛山110千伏敏溪输变电工程的澄清
1. 问题：预制舱式模块化变电站技术规范书2.1提到“GIS组合电器预制舱模块舱体长×宽×高≮29800×12500×11500mm”，附图3中舱体长×宽×高≮29800×12500×9000mm（附图③），请澄清以哪个尺寸为准
2.问题：预制舱式模块化变电站技术规范中二次设备预制舱模块尺寸为长×宽×高≮31600×10000×5500mm，图纸中未完全明确，请明确控制室、蓄电池室和二次设备室尺寸。
3.问题：预制舱式模块化变电站技术规范书中预制舱标准技术参数表中要求提供型式试验报告或第三方试验、检测报告来证明“舱体壁板厚度、门板厚度、屋顶坡度”满足技术要求，这些项为工艺要求，我司无法提供型式试验报告或第三方试验、检测报告，请澄清是否可以通过提供使用材料说明书、图纸或者承诺书来响应。</t>
  </si>
  <si>
    <t>2025-12-18 15:38:08</t>
  </si>
  <si>
    <t xml:space="preserve">关于标包1-关于佛山110千伏朝阳变电站工程的澄清：                                                  1、GIS组合电器预制舱模块舱体长×宽×高≮29800×12500×11500mm。
2、二次设备预制舱模块尺寸为长×宽×高≮31600×10000×5500mm。
3、请按要求提供型式试验报告或第三方试验、检测报告。                                   关于标包2-关于佛山110千伏敏溪变电站工程的澄清：                                       1、GIS组合电器预制舱模块舱体长×宽×高≮29800×12500×11500mm。
2、二次设备预制舱模块尺寸为长×宽×高≮31600×10000×5500mm。
3、请按要求提供型式试验报告或第三方试验、检测报告。  </t>
  </si>
  <si>
    <t>CD5C2939B13D4CB4A4137BEFA4552F34</t>
  </si>
  <si>
    <t>针对标包3
1、在01-10kV移开式开关柜技术规范书（专用部分）（上僚站）的供货范围和附图2：10kV配电装置平断面布置图A2中，柜子的数量是51，但在附图1：10kV配电装置接线图A1中只有43台，缺少117-124这几台编号的柜子，请澄清图纸是否有误，以何为准？
2、在10kV交流无间隙金属氧化物避雷器标准化技术规范书（专用部分）中，避雷器的供货范围只有6台，但01-10kV移开式开关柜技术规范书（专用部分）（上僚站）的供货范围中，3个PT柜每柜3只共有9只，而在附图1：10kV配电装置接线图A1中是3台PT柜＋2台站用变柜，共计15只，请澄清具体供货数量以何为准？
3、在10kV交流无间隙金属氧化物避雷器标准化技术规范书（专用部分）中供货范围只有YH5WZ-17/45，但标准技术参数表中还有YH5WS-17/50、Y5WS-17/50等，是否要一一响应。
4、01-10kV移开式开关柜技术规范书（专用部分）（上僚站）的标准技术特性参数表中要求红外测温窗口规格为φ100，但在附图1：10kV配电装置接线图A1配置却是ZC-CW80，请澄清以何为准？</t>
  </si>
  <si>
    <t>2025-12-18 16:13:57</t>
  </si>
  <si>
    <t>1、附图1：10kV配电装置接线图A1和附图2：10kV配电装置平断面布置图A2中本期建设的开关柜均为51面，图纸无误，以51面为准。
2、这6台10kV交流无间隙金属氧化物避雷器是用于主变变低侧10kV母线桥处，非用于10kV开关柜内。10kV开关柜内避雷器数量以10kV移开式开关柜技术规范书中要求为准。
3、仅需响应YH5WZ-17/45，其他型号无需响应。
4、以技术规范书中要求为准。</t>
  </si>
  <si>
    <t>4ECEC448454D484DA9FA7198C2E4AD1D</t>
  </si>
  <si>
    <t>标包1-佛山110千伏朝阳输变工程——110kV安全可控线路保护屏（专用部分）
专用规范中未明确线路保护屏柜及线路保护装置的数量。
由于朝阳变的GIS出线为3路，请明确由投标方供货的线路保护屏数量与线路保护装置数量。</t>
  </si>
  <si>
    <t>2025-12-18 16:45:39</t>
  </si>
  <si>
    <t>厂家负责按规范书提供空屏屏体及相关装置集成接线，不需要提供保护装置。</t>
  </si>
  <si>
    <t>97DF681D02D44E1DBAE403ABFCDA43B5</t>
  </si>
  <si>
    <t>1、招标文件中要求“集成设备清单内所有涉及网公司已开展资格预审的物资品类，投标人所提供的产品原厂制造商必须在南方电网公司发布的、有效期内的资格预审供应商合格名单范围内（以招标公告发布前（含当天）的名单为准）。”
请提供本项目招标所涉及物资品类的资格预审名单。
2、招标文件3.2专用资格要求中业绩要求“近3年（投标截止日期前36个月）具有所投物资品类至少1份合同的供货业绩”，2.2招标范围中描述“本次招标含110kV预制舱变电站共1个物资品类”。
请问：是否投标人提供的业绩证明材料中体现电压等级110kV及以上，且合同清单中含预制舱、GIS、高压开关柜即可？
3、《附件3：110kV预制舱变电站-技术结构化评审要素表》舱体技术研发能力（技术研发团队）项要求投标人提供中高级职称或本科及以上学历的技术人员人数及其对应的花名册、学历/学位证明材料、职称证明。
请问：若我司中高级职称或本科及以上学历的技术人员共100人，因投标网站对标书篇幅大小有限制，是否可以提供100人全部人员的花名册，以及其中部分人员的学历/学位证明材料、职称证明即可？并承诺中标后提供所有人员证明材料供专家核实。</t>
  </si>
  <si>
    <t>2025-12-18 17:02:36</t>
  </si>
  <si>
    <t>1、请供应商自行确认其上游供应商是否通过南方电网公司2025年对应品类资格预审。
2、按招标要求，厂家需提供近3年至少1份110kV预制舱变电站合同相关的供货业绩。
3、按招标文件要求执行。</t>
  </si>
  <si>
    <t>7D4234F627C446719E7DDF2E7F9ED9F0</t>
  </si>
  <si>
    <t>标包3-专用技术
1、《01-10kV移开式开关柜技术规范书（专用部分）（上僚站）8.13》表2.1   供货范围及设备技术规格一览表中型式规格列，主变进线断路器柜、分段断路器柜开断能力为31.5kA,《附件6：110kV预制舱变电站-报价明细表（上僚）》中主变进线断路器柜、分段断路器柜开断能力为40kA。
请问：主变进线断路器柜、分段断路器柜开断能力以哪个为准？
2、《预制舱式模块化变电站技术规范书-佛山110千伏上僚输变电工程》中专用部分9.2总体要求有以下描述“常用工具室预制舱，布置常用工器具”“绝缘工具室预制舱，布置绝缘工器具”，10.2技术要求有以下描述“资料室预制舱，布置资料柜”。（附图①、附图②）
请问：（1）以上描述中常用工器具、绝缘工器具和资料柜是否在投标人报价范围？
（2）若在投标人报价范围，请提供详细供货清单。
3、《预制舱式模块化变电站技术规范书-佛山110千伏上僚输变电工程》第三部分 供货方工作范围中10kV综合配电预制舱、电容器预制舱和10kV接地变预制舱的工作范围有描述“设备安装后应进行试验，以检查设备性能、动作的正确性和绝缘强度。”
请问：（1）一般设备供货方仅负责出厂试验，请明确此部分现场试验是否由供货方负责？
（2）若需供货方负责，请提供详细试验项清单。
4、《预制舱式模块化变电站技术规范书-佛山110千伏上僚输变电工程》第三部分 供货方工作范围中要求“主变压器设备和主变预制舱分别运输到项目单位现场再组合安装，供货方负责舱体吊装拼接就位及固定、拼接处防水处理及附件等安装”。
请问主变及其附件安装是否在本次投标范围内？
5、《预制舱式模块化变电站技术规范书-佛山110千伏上僚输变电工程》7.6 主控室预制舱模块货物需求清单及技术要求规格型号中描述“包含所有二次设备的安装，以及所有预制舱内外屏柜间的连接线缆的敷设接线”，备注中描述“包含所有二次设备的安装，预制舱内外屏柜间的连接线缆的敷设接线由施工单位负责”。
请明确预制舱内外屏柜间的连接线缆的敷设接线是否由施工单位负责？
6、《预制舱式模块化变电站技术规范书-佛山110千伏上僚输变电工程》专用部分，
2.8 110kV GIS组合电器预制舱模块货物需求清单及技术要求中有3辅控系统详见变电站辅助控制系统专用技术规范书要求；
3.7 主变压器预制舱模块货物需求清单及技术要求中有6辅控系统详见变电站辅助控制系统专用技术规范书要求；
4.7 10kV配电装置预制舱模块货物需求清单及技术要求中有3辅控系统详见变电站辅助控制系统专用技术规范书要求；
5.3 10kV接地变及电阻装置预制舱模块货物需求清单及技术要求中有3辅控系统详见变电站辅助控制系统专用技术规范书要求；
6.3 10kV电容器成套装置预制舱模块货物需求清单及技术要求中有4辅控系统详见变电站辅助控制系统专用技术规范书要求；
7.6 主控室预制舱模块货物需求清单及技术要求中有3辅控系统详见变电站辅助控制系统专用技术规范书要求；
8.3 蓄电池预制舱模块货物需求清单及技术要求中有3辅控系统详见变电站辅助控制系统专用技术规范书要求；
9.2 总体要求中有2辅控系统详见变电站辅助控制系统专用技术规范书要求；
10.2 技术要求中有2辅控系统详见变电站辅助控制系统专用技术规范书要求。
请问上述辅控系统是否均在招标范围内，若在招标范围内请提供变电站辅助控制系统专用技术规范书。
7、招标文件中要求：
⑭ “35kV-220kV 站用避雷器”按“35kV-220kV 站用避雷器”的资格预审结果执行。
⑮ “10kV 交流避雷器”按“10kV 交流避雷器”的资格预审结果执行。
⑯ “110kV-220kV 交流隔离开关”按“110kV-220kV 交流隔离开关”的资格预审结果执行。
⑰ “户内动力配电箱”按“0.4kV 配电箱”的资格预审结果执行。
请问以上4条要求是否仅限于上僚站报价明细表中的35kV-220kV站用避雷器、110kV-220kV交流隔离开关、10kV交流避雷器和户内动力配电箱？
8、上僚站的报价明细表中有阻燃PVC槽盒，100mm*100mm，厚1.5mm共2千米，未明确用途。
（1）请明确此部分槽盒的实际用途和安装位置；
（2）供货方是否需要包含此部分槽盒的现场安装工作？
9、招标文件第五章中对于交货方式有描述“5.4.1.4 合同设备的交货方式为在双方约定的交货地进行车板交货。”，但《预制舱式模块化变电站技术规范书-佛山110千伏上僚输变电工程》中第三部分供货方工作范围要求“供货方负责舱体吊装就位及固定、拼接处防水处理及附件安装”。
请问：供货方是否应负责舱体吊装就位及固定、拼接处防水处理及附件安装，除此之外有无其他现场安装工作？
10、《预制舱式模块化变电站技术规范书-佛山110千伏上僚输变电工程》通用部分1.2 预制舱总体要求“舱壳可以采用不同颜色的底漆并按业主要求喷绘不同的图案”。
请问舱体是否可以在RAL9003白色底色上进行不同颜色图案的喷绘？</t>
  </si>
  <si>
    <t>2025-12-18 17:14:46</t>
  </si>
  <si>
    <r>
      <rPr>
        <sz val="11"/>
        <rFont val="宋体"/>
        <charset val="134"/>
      </rPr>
      <t>1、主变进线断路器柜、分段断路器柜开断能力以31.5kA为准。
2、常用工器具、绝缘工器具和资料柜不在投标人报价范围内。
3、（1）此部分现场试验由供货方负责；（2）具体试验项目以设备供货方出厂试验为准。
4、主变及其附件安装由主变厂家负责。
5、是的</t>
    </r>
    <r>
      <rPr>
        <b/>
        <sz val="11"/>
        <rFont val="宋体"/>
        <charset val="134"/>
      </rPr>
      <t xml:space="preserve">
</t>
    </r>
    <r>
      <rPr>
        <sz val="11"/>
        <rFont val="宋体"/>
        <charset val="134"/>
      </rPr>
      <t>6、辅控系统设备为甲供。</t>
    </r>
    <r>
      <rPr>
        <b/>
        <sz val="11"/>
        <rFont val="宋体"/>
        <charset val="134"/>
      </rPr>
      <t xml:space="preserve">
</t>
    </r>
    <r>
      <rPr>
        <sz val="11"/>
        <rFont val="宋体"/>
        <charset val="134"/>
      </rPr>
      <t>7、是</t>
    </r>
    <r>
      <rPr>
        <b/>
        <sz val="11"/>
        <rFont val="宋体"/>
        <charset val="134"/>
      </rPr>
      <t xml:space="preserve">
</t>
    </r>
    <r>
      <rPr>
        <sz val="11"/>
        <rFont val="宋体"/>
        <charset val="134"/>
      </rPr>
      <t>8、此部分由施工单位负责安装敷设，用于网络线缆的保护。</t>
    </r>
    <r>
      <rPr>
        <b/>
        <sz val="11"/>
        <rFont val="宋体"/>
        <charset val="134"/>
      </rPr>
      <t xml:space="preserve">
</t>
    </r>
    <r>
      <rPr>
        <sz val="11"/>
        <rFont val="宋体"/>
        <charset val="134"/>
      </rPr>
      <t>9、施工单位负责舱体吊装就位及固定，厂家指导拼接处防水处理及附件安装。
10、同意。</t>
    </r>
  </si>
  <si>
    <t>313F032254DE42339297D615E072D9DC</t>
  </si>
  <si>
    <t>标包1
1、《附件6：110kV预制舱变电站-报价明细表（朝阳）》中10kV小电阻成套装置容量为420kVA,《01 10kV南方电网公司低电阻接地装置技术规范（专用部分）10欧-佛山110kV朝阳站》中技术参数和性能要求响应表容量为400kVA。
请问朝阳站的小电阻成套装置容量应该以哪个为准？
2、《110kV安全可控线路保护屏（光缆跳闸GA-DG-N型），智能站，光纤纵联电流差动保护（含非变压器支路智能终端、保护（专用）》货物需求及供货范围一览表中1名称描述含“光纤纵联电流差动保护（含非变压器支路智能终端、保护复用接口装置）”，但是分项中只有1.1智能控制柜共8面。
请问：（1）投标人是否需要报价光纤纵联电流差动保护（含非变压器支路智能终端、保护复用接口装置）？
（2）若需报价，请提供详细设备分项及数量。
3、《预制舱式模块化变电站技术规范书-佛山110千伏朝阳变电站工程》中专用部分7.2技术要求有以下描述“常用工具室预制舱，布置常用工器具”“绝缘工具室预制舱，布置绝缘工器具”“资料室预制舱，布置资料柜”。
请问：（1）以上描述中常用工器具、绝缘工器具和资料柜是否在投标人报价范围？（附图①）
（2）若在投标人报价范围，请提供详细供货清单。
4、《预制舱式模块化变电站技术规范书-佛山110千伏朝阳变电站工程》第三部分 供货方工作范围中10kV综合配电预制舱、电容器预制舱和10kV接地变预制舱的工作范围有描述“设备安装后应进行试验，以检查设备性能、动作的正确性和绝缘强度。”
请问：（1）一般设备供货方仅负责出厂试验，请明确此部分现场试验是否由供货方负责？
（2）若需供货方负责，请提供详细试验项清单。
5、《01-10kV移开式开关柜技术规范书（专用部分）-佛山110kV朝阳站》表2.1   供货范围及设备技术规格一览表中型式规格列，主变进线断路器柜、分段断路器柜开断能力为31.5kA,《附件6：110kV预制舱变电站-报价明细表（朝阳）》中主变进线断路器柜、分段断路器柜开断能力为40kA。
请问主变进线断路器柜、分段断路器柜开断能力以哪个为准？
6、《B730ⅠS-23-D0102-03 110kV配电装置平断面布置图》中110kVGIS预制舱的宽度为10500mm，技术规范和全站总平面布置图中110kVGIS预制舱的宽度为12500mm。
请问110kVGIS预制舱的宽度以哪个为准？
7、招标文件第五章中对于交货方式有描述“5.4.1.4 合同设备的交货方式为在双方约定的交货地进行车板交货。”，但预制舱式模块化变电站技术规范书中第三部分供货方工作范围要求“供货方负责舱体吊装就位及固定、拼接处防水处理及附件安装”。
请问：供货方是否应负责舱体吊装就位及固定、拼接处防水处理及附件安装，除此之外有无其他现场安装工作？
8、《预制舱式模块化变电站技术规范书-佛山110千伏朝阳变电站工程》通用部分1.2 预制舱总体要求“舱壳可以采用不同颜色的底漆并按业主要求喷绘不同的图案”。
请问舱体是否可以在RAL9003白色底色上进行不同颜色图案的喷绘？</t>
  </si>
  <si>
    <t>标包</t>
  </si>
  <si>
    <t>110kV预制舱变电站[标包1-佛山110千伏朝阳输变工程]</t>
  </si>
  <si>
    <t>2025-12-18
 17:34:18</t>
  </si>
  <si>
    <t>1、接地变容量为420kVA；
2、厂家仅需提供空屏体，不需要提供保护装置；
3、常用工器具、绝缘工器具和资料柜不需要厂家提供；
4、现场试验由施工单位负责；
5、主变进线断路器柜、分段断路器柜开断能力统一按31.5kA；
6、110kVGIS预制舱的宽度为12500mm；
7、施工单位负责舱体吊装就位及固定，厂家指导。拼接处防水处理及附件安装；
8、同意。</t>
  </si>
  <si>
    <t>1B20CE444B714BB8B57FC0BA09EF830F</t>
  </si>
  <si>
    <t>标包2-专用技术
1、《1、380V低压配电屏-技术规范书》专用部分中15供货范围清单中有多个方案配置。
请问：（1）是否按照“表15.1 110kV变电站ATS智能屏典型设计方案配置”进行报价？
（2）请提供380V低压配电屏接线图。
2、《预制舱式模块化变电站技术规范书-佛山110千伏敏溪变电站工程》中专用部分7.2技术要求有以下描述“常用工具室预制舱，布置常用工器具”“绝缘工具室预制舱，布置绝缘工器具”“资料室预制舱，布置资料柜”。（附图①）
请问：（1）以上描述中常用工器具、绝缘工器具和资料柜是否在投标人报价范围？
（2）若在投标人报价范围，请提供详细供货清单。
3、《预制舱式模块化变电站技术规范书-佛山110千伏敏溪变电站工程》第三部分 供货方工作范围中10kV综合配电预制舱、电容器预制舱和10kV接地变预制舱的工作范围有描述“设备安装后应进行试验，以检查设备性能、动作的正确性和绝缘强度。”
请问：（1）一般设备供货方仅负责出厂试验，请明确此部分现场试验是否由供货方负责？
（2）若需供货方负责，请提供详细试验项清单。
4、招标文件第五章中对于交货方式有描述“5.4.1.4 合同设备的交货方式为在双方约定的交货地进行车板交货。”，但《预制舱式模块化变电站技术规范书-佛山110千伏敏溪变电站工程》中第三部分供货方工作范围要求“供货方负责舱体吊装就位及固定、拼接处防水处理及附件安装”。
请问：供货方是否应负责舱体吊装就位及固定、拼接处防水处理及附件安装，除此之外有无其他现场安装工作？
5、《预制舱式模块化变电站技术规范书-佛山110千伏敏溪变电站工程》通用部分1.2 预制舱总体要求“舱壳可以采用不同颜色的底漆并按业主要求喷绘不同的图案”。
请问舱体是否可以在RAL9003白色底色上进行不同颜色图案的喷绘？</t>
  </si>
  <si>
    <t>110kV预制舱变电站[标包2-佛山110千伏敏溪输变电工程]</t>
  </si>
  <si>
    <t>2025-12-18 17:35:07</t>
  </si>
  <si>
    <t>1、（1）不按表15.1进行报价，以接线图配置为报价依据；                                 （2)配电屏图纸详见公告附件“敏溪站交流系统接线图”； 
2、常用工器具、绝缘工器具和资料柜不需要厂家提供；
3、现场试验由施工单位负责；
4、施工单位负责舱体吊装就位及固定，厂家指导。拼接处防水处理及附件安装； 
5、同意。</t>
  </si>
  <si>
    <t>511AC67EC33C401DBD98C5A279518A34</t>
  </si>
  <si>
    <t>110kV预制舱变电站[标包3-佛山110千伏上僚输变电工程]</t>
  </si>
  <si>
    <t>2025-12-19 07:59:43</t>
  </si>
  <si>
    <t>08065748DAAD468C9A195CBBBA127E69</t>
  </si>
  <si>
    <t>问题1. 10kV站用变技术规范要求变压器型号为“SCB”，200kVA由于电流较小，通常高低压线圈均采用铜线绕制，型号为“SC”。请确认型号是否按“SC”提供？
问题2. 请确认此次10kV站用变的绝缘等级和温升是按H级125K还是F级100K？
问题3. 10kV站用变技术规范中供货范围要求防护等级为IP20，参数表要求不低于IP20/IP40。请确认防护等级是否按IP20提供？</t>
  </si>
  <si>
    <t>2025-12-19 08:43:03</t>
  </si>
  <si>
    <t>1、可以按照SC提供，明确二级能耗卷铁芯。
2、按H级125K。
3、按IP20提供。</t>
  </si>
  <si>
    <t>7E4FED38E74B4344B30AE3384D601F62</t>
  </si>
  <si>
    <t>2025-12-19 08:49:43</t>
  </si>
  <si>
    <t xml:space="preserve">1、电容器单个舱尺寸为：长×宽×高≮10800×6500×5500mm，需要采购2套；
2、以配置清单处要求为准，吊钩起吊高度不小于6.5米，承重宜为3吨，行车需具有方向微调功能及微调升降档位功能； 
3、标包1和标包2采用两台200kVA的站用变；
4、配置以附图为准，技术规范书仅为典型参考方案；
5、配电屏图纸详见公告附件“敏溪站交流系统接线图”；
6、以DKSC-420/10.5为准； 
7、以420KVA为准； 
8、舱体厂家提供的配电箱需要具备消防切非功能；
9、3400mm的舱体，可按单层设计；
10、3400mm的舱体，可按单层设计；
11、3400mm的舱体，可按单层设计。 </t>
  </si>
  <si>
    <t>问题1.请问朝阳站、敏溪站和上撩站的警传室预制舱模块中的生活设施（浴霸，照明，排气扇组合电器、花洒、马桶等）是否由预制舱厂家提供？
问题2.请问上撩站的主控室预制舱中的主控台（4m*1.5m）是否由预制舱厂家提供？
问题3.朝阳站、敏溪站和上撩站的380V低压配电屏招标技术规范书中要求断路器采用SCHNEIDER/ABB/西门子或同等质量品牌报价；ATS开关（PC级）按飞世龙/溯高美或同等质量品牌报价。但敏溪站技术规范书中备注该处品牌仅做描述使用，非品牌限制要求，同等性能及以上的主流品牌均可，其他两个站未做此备注。请问能否按同等质量品牌报价？</t>
  </si>
  <si>
    <t>1、生活设施由预制舱厂家提供；                                                              2、主控台由甲方提供；                                                                      3、可按同等质量品牌报价。</t>
  </si>
  <si>
    <t>请给出集成设备清单中哪些设备开展了资格预审，是否只考虑以上17项设备的资格预审设备厂家，其余设备不考虑，或给出开展资格预审设备清单（附图①、附图②）</t>
  </si>
  <si>
    <t>是的，招标文件所列的17类设备涉及资格预审及资质能力评价。</t>
  </si>
  <si>
    <t>招标文件中“投标人须知条款号3.2.5 投标报价的其他要求（1）投标人设备/材料运至招标人指定目的地的交货地点:35千伏及以上变压器、500千伏及以上电抗器为现场本体基础就位(附件卸至指定地点)，其余设备材料为现场车板交货”。在“预制舱式模块化变电站技术规范书-佛山110千伏朝阳变电站工程”文件第三部分 供货方工作范围，要求供货方负责舱体的拼接就位及固定、拼接处防水处理及附件安装，设备安装后应进行试验，以检查设备性能、动作的正确性和绝缘强度”，与本项目招标项目类型为“货物”矛盾，与投标人须知有矛盾，请明确本项目供货范围及报价范围？</t>
  </si>
  <si>
    <t>以投标人须知条款号3.2.5为准，舱体的拼接就位及固定由施工单位负责，厂家派人指导。</t>
  </si>
  <si>
    <t xml:space="preserve">1、（1）空载损耗等参数必须满足关键技术参数表及技术规范书要求，不同容量站用变要求不一样，需按容量提供相关试验报告进行证明。（2）按招标文件执行，提供常规型式试验或第三方报告检测项目。
2、按招标文件执行，提供常规型式试验或第三方报告检测项目。                                                             3、按招标文件执行，提供常规型式试验或第三方报告检测项目。                                                             </t>
  </si>
  <si>
    <t>广东电网公司2025年110kV预制舱变电站专项招标项目中的干式变压器评审，正处于初步评审工作阶段，现有如下疑问需要请您确认。
1)包1中站用变的工频耐压和雷电冲击电压高于特定标准（要求如附图①），是否可以按照特定标准执行？
我司标准是10kV工频耐压为35kV。雷电冲击为75kV；35kV的工频耐压为70kV,雷电冲击为170kV。
2)包1中站用变中优先采用卷铁芯，是否可以按照采用叠铁芯工艺的标准执行？
3)变压器是否放在预制舱或箱体内？</t>
  </si>
  <si>
    <r>
      <rPr>
        <sz val="11"/>
        <color theme="1"/>
        <rFont val="宋体"/>
        <charset val="134"/>
        <scheme val="minor"/>
      </rPr>
      <t>1、按招标文件执行；</t>
    </r>
    <r>
      <rPr>
        <sz val="11"/>
        <rFont val="宋体"/>
        <charset val="134"/>
        <scheme val="minor"/>
      </rPr>
      <t xml:space="preserve">                                                                           2、站用变铁芯结构按卷铁芯要求；                                                                  3、变压器放在预制舱内。</t>
    </r>
  </si>
  <si>
    <t>1、表2.3主要元器件来源一栏表（附图①）中
这些智能组件在技术通用规范和图纸中都没有要求，而且也没有提到开关柜为智能开关柜，是否取消？</t>
  </si>
  <si>
    <t>表2.3中涉及元器件为开关柜内所需的元器件，厂家需依据实际需求配置，不可取消。</t>
  </si>
  <si>
    <t>标段</t>
  </si>
  <si>
    <t>章节位置</t>
  </si>
  <si>
    <t>问题</t>
  </si>
  <si>
    <t>标包1-朝阳输变工程、标包2-敏溪输变电工程</t>
  </si>
  <si>
    <t>预制舱式模块变电站技术规范书4.1及4.3节</t>
  </si>
  <si>
    <t>根据招标施工图，6套电容器组需要2套长×宽×高≮10800×6500×5500mm的舱体，与4.3节需求清单1套双层焊装舱体不一致，请确认电容器舱体是否为2套舱体。</t>
  </si>
  <si>
    <t>施工图GIS预制舱平断面图；预制舱式模块变电站技术规范书2.4节</t>
  </si>
  <si>
    <t>GIS预制舱平断面图中说明4：“行车承重不小10吨，吊钩升高不小于6.5m”，与技术规范书中2.4节“要求预制舱内设置行车，其吊钩起吊高度不小于6.5米，承重宜为3吨”，两者不一致，请问是否以技术规范书中“承重宜为3吨”为准，请确认。</t>
  </si>
  <si>
    <t>10kV干式站用变压器技术规范书（专用部分）-2.1节</t>
  </si>
  <si>
    <t>标2.1 供货范围表中为2台容为200kVA的站用变压器，两台主变且采用线变组接线的标包3采用两台容量为400kVA的站用变，两者差距较大，请确认是否标包1和标包2是否采用两台容量为200kVA的站用变压器。</t>
  </si>
  <si>
    <t>标包1-朝阳输变工程</t>
  </si>
  <si>
    <t>变电站380V低压配电屏技术规范书-15节表15.1</t>
  </si>
  <si>
    <t>表15.1中馈电屏断路器数量与型号与招标附图不一致，请问以哪一个为准</t>
  </si>
  <si>
    <t>标包2-敏溪输变电工程</t>
  </si>
  <si>
    <t>380V低压配电屏-技术规范书</t>
  </si>
  <si>
    <t>未找到站用电系统招标附图，请问是否可以提供380/220V站用电系统接线原理图</t>
  </si>
  <si>
    <t>10kV南方电网公司低电阻接地装置技术规范（专用部分）10欧-佛山110kV朝阳站-2.1节</t>
  </si>
  <si>
    <t>2.1节表2中小电阻成套装置设备名称栏容量为420kVA，型号和规格栏中为DKSC-400/10.5，400kVA，招标附图中型号DKSC-420/10.5，请问接地变容量以哪一个位置。</t>
  </si>
  <si>
    <t>10kV南方电网公司低电阻接地装置技术规范（专用部分）10欧-第1节、2.1节</t>
  </si>
  <si>
    <t>表1中接地表容量要求为400kVA，表2中接地变容量为420kV，请问以哪一个为准。</t>
  </si>
  <si>
    <t>预制舱式模块变电站技术规范书4.1及1.4.4节第1条</t>
  </si>
  <si>
    <t>房间内动力、照明等配电箱需要设置24V分励脱扣器并配置输入输出模块，实现联动切非功能，模块统一安装在消防模块箱内。模块箱采用下进线方式设计。文中说的消防模块箱是否为甲供。</t>
  </si>
  <si>
    <t>预制舱式模块变电站技术规范书7.1及7.3节</t>
  </si>
  <si>
    <t>7.3节第1.1项描述为双层一体式焊装舱体，但是根据7.1节描述工具及资料预制舱高度为3400mm，应该为单层预制舱体，请确认。</t>
  </si>
  <si>
    <t>预制舱式模块变电站技术规范书8.1及8.3节</t>
  </si>
  <si>
    <t>8.3节第1.1项描述为双层一体式焊装舱体，但是根据8.1节描述工具及资料预制舱高度为3400mm，应该为单层预制舱体，请确认。</t>
  </si>
  <si>
    <t>标包3-上僚输变电工程</t>
  </si>
  <si>
    <t>预制舱式模块化变电站技术规范书-9.1、9.2节、10.1节及10.2节</t>
  </si>
  <si>
    <t>9.2及10.2节第1.1项描述为双层一体式焊装舱体，但是根据9.1节级10.1节描述工具及资料预制舱高度为3400mm，应该为单层预制舱体，请确认。</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</si>
</sst>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scheme val="minor"/>
    </font>
    <font>
      <b/>
      <sz val="11"/>
      <color theme="1"/>
      <name val="宋体"/>
      <charset val="134"/>
      <scheme val="minor"/>
    </font>
    <font>
      <sz val="11"/>
      <color theme="1"/>
      <name val="宋体"/>
      <charset val="134"/>
      <scheme val="minor"/>
    </font>
    <font>
      <sz val="11"/>
      <name val="宋体"/>
      <charset val="134"/>
      <scheme val="minor"/>
    </font>
    <font>
      <b/>
      <sz val="18"/>
      <color indexed="8"/>
      <name val="宋体"/>
      <charset val="134"/>
    </font>
    <font>
      <b/>
      <sz val="12"/>
      <color indexed="8"/>
      <name val="宋体"/>
      <charset val="134"/>
    </font>
    <font>
      <sz val="11"/>
      <color indexed="8"/>
      <name val="宋体"/>
      <charset val="134"/>
    </font>
    <font>
      <b/>
      <sz val="18"/>
      <name val="宋体"/>
      <charset val="134"/>
    </font>
    <font>
      <b/>
      <sz val="12"/>
      <name val="宋体"/>
      <charset val="134"/>
    </font>
    <font>
      <b/>
      <sz val="11"/>
      <color indexed="8"/>
      <name val="宋体"/>
      <charset val="134"/>
      <scheme val="minor"/>
    </font>
    <font>
      <sz val="11"/>
      <name val="宋体"/>
      <charset val="134"/>
    </font>
    <font>
      <sz val="10.5"/>
      <color rgb="FF333333"/>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宋体"/>
      <charset val="134"/>
    </font>
  </fonts>
  <fills count="35">
    <fill>
      <patternFill patternType="none"/>
    </fill>
    <fill>
      <patternFill patternType="gray125"/>
    </fill>
    <fill>
      <patternFill patternType="solid">
        <fgColor theme="0" tint="-0.25"/>
        <bgColor indexed="64"/>
      </patternFill>
    </fill>
    <fill>
      <patternFill patternType="solid">
        <fgColor rgb="FFEEF9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medium">
        <color rgb="FFEDF3FB"/>
      </left>
      <right style="medium">
        <color rgb="FFEDF3FB"/>
      </right>
      <top style="medium">
        <color rgb="FFEDF3FB"/>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 fillId="4"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5" borderId="11" applyNumberFormat="0" applyAlignment="0" applyProtection="0">
      <alignment vertical="center"/>
    </xf>
    <xf numFmtId="0" fontId="21" fillId="6" borderId="12" applyNumberFormat="0" applyAlignment="0" applyProtection="0">
      <alignment vertical="center"/>
    </xf>
    <xf numFmtId="0" fontId="22" fillId="6" borderId="11" applyNumberFormat="0" applyAlignment="0" applyProtection="0">
      <alignment vertical="center"/>
    </xf>
    <xf numFmtId="0" fontId="23" fillId="7"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29" fillId="34" borderId="0" applyNumberFormat="0" applyBorder="0" applyAlignment="0" applyProtection="0">
      <alignment vertical="center"/>
    </xf>
  </cellStyleXfs>
  <cellXfs count="39">
    <xf numFmtId="0" fontId="0" fillId="0" borderId="0" xfId="0" applyFont="1">
      <alignment vertical="center"/>
    </xf>
    <xf numFmtId="0" fontId="1" fillId="0" borderId="1" xfId="0" applyFont="1" applyFill="1" applyBorder="1" applyAlignment="1" applyProtection="1">
      <alignment horizontal="center" vertical="center"/>
    </xf>
    <xf numFmtId="0" fontId="2" fillId="0" borderId="1"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2" fillId="0" borderId="1" xfId="0" applyFont="1" applyFill="1" applyBorder="1" applyAlignment="1" applyProtection="1">
      <alignment horizontal="left" vertical="center"/>
    </xf>
    <xf numFmtId="0" fontId="2" fillId="0" borderId="1" xfId="0" applyFont="1" applyFill="1" applyBorder="1" applyAlignment="1" applyProtection="1">
      <alignment vertical="center" wrapText="1"/>
    </xf>
    <xf numFmtId="0" fontId="0" fillId="0" borderId="0" xfId="0" applyFont="1" applyFill="1" applyAlignment="1">
      <alignment vertical="center" wrapText="1"/>
    </xf>
    <xf numFmtId="0" fontId="0" fillId="0" borderId="0" xfId="0" applyFont="1" applyFill="1">
      <alignment vertical="center"/>
    </xf>
    <xf numFmtId="0" fontId="3" fillId="0" borderId="0" xfId="0" applyFont="1" applyFill="1">
      <alignment vertical="center"/>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6" fillId="0" borderId="4" xfId="0" applyNumberFormat="1" applyFont="1" applyFill="1" applyBorder="1" applyAlignment="1">
      <alignment horizontal="left" vertical="center" wrapText="1"/>
    </xf>
    <xf numFmtId="0" fontId="6" fillId="0" borderId="5" xfId="0" applyNumberFormat="1" applyFont="1" applyFill="1" applyBorder="1" applyAlignment="1">
      <alignment horizontal="center" vertical="center" wrapText="1"/>
    </xf>
    <xf numFmtId="0" fontId="6" fillId="0" borderId="5" xfId="0" applyNumberFormat="1" applyFont="1" applyFill="1" applyBorder="1" applyAlignment="1">
      <alignment horizontal="left" vertical="center" wrapText="1"/>
    </xf>
    <xf numFmtId="0" fontId="0" fillId="0" borderId="1" xfId="0" applyFont="1" applyBorder="1" applyAlignment="1">
      <alignment horizontal="center" vertical="center" wrapText="1"/>
    </xf>
    <xf numFmtId="0" fontId="0" fillId="0" borderId="1" xfId="0" applyFont="1" applyBorder="1" applyAlignment="1">
      <alignment vertical="center" wrapText="1"/>
    </xf>
    <xf numFmtId="0" fontId="0" fillId="0" borderId="1" xfId="0" applyFont="1" applyFill="1" applyBorder="1" applyAlignment="1">
      <alignment horizontal="center" vertical="center"/>
    </xf>
    <xf numFmtId="0" fontId="0" fillId="0" borderId="1" xfId="0" applyFont="1" applyFill="1" applyBorder="1">
      <alignment vertical="center"/>
    </xf>
    <xf numFmtId="0" fontId="0" fillId="0" borderId="1" xfId="0" applyFont="1" applyFill="1" applyBorder="1" applyAlignment="1">
      <alignment vertical="center" wrapText="1"/>
    </xf>
    <xf numFmtId="0" fontId="7" fillId="0" borderId="6"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9" fillId="0" borderId="0" xfId="0" applyFont="1" applyFill="1">
      <alignment vertical="center"/>
    </xf>
    <xf numFmtId="0" fontId="10" fillId="0" borderId="1" xfId="0" applyNumberFormat="1" applyFont="1" applyFill="1" applyBorder="1" applyAlignment="1">
      <alignment horizontal="left" vertical="center" wrapText="1"/>
    </xf>
    <xf numFmtId="0" fontId="10" fillId="0" borderId="1" xfId="0" applyNumberFormat="1" applyFont="1" applyFill="1" applyBorder="1" applyAlignment="1">
      <alignment vertical="center" wrapText="1"/>
    </xf>
    <xf numFmtId="0" fontId="10" fillId="0" borderId="4" xfId="0" applyNumberFormat="1" applyFont="1" applyFill="1" applyBorder="1" applyAlignment="1">
      <alignment horizontal="left" vertical="center" wrapText="1"/>
    </xf>
    <xf numFmtId="0" fontId="0" fillId="0" borderId="0" xfId="0" applyFont="1" applyFill="1" applyAlignment="1">
      <alignment horizontal="center" vertical="center" wrapText="1"/>
    </xf>
    <xf numFmtId="0" fontId="10" fillId="0" borderId="5" xfId="0" applyNumberFormat="1" applyFont="1" applyFill="1" applyBorder="1" applyAlignment="1">
      <alignment horizontal="left" vertical="center" wrapText="1"/>
    </xf>
    <xf numFmtId="0" fontId="2" fillId="0" borderId="1" xfId="0" applyFont="1" applyBorder="1" applyAlignment="1">
      <alignment vertical="center" wrapText="1"/>
    </xf>
    <xf numFmtId="0" fontId="3" fillId="0" borderId="1" xfId="0" applyFont="1" applyFill="1" applyBorder="1">
      <alignment vertical="center"/>
    </xf>
    <xf numFmtId="0" fontId="11" fillId="3" borderId="7" xfId="0" applyFont="1" applyFill="1" applyBorder="1" applyAlignment="1">
      <alignment horizontal="center" vertical="center" wrapText="1"/>
    </xf>
    <xf numFmtId="0" fontId="3" fillId="0" borderId="1" xfId="0" applyFont="1" applyFill="1" applyBorder="1">
      <alignment vertical="center"/>
    </xf>
    <xf numFmtId="0" fontId="3" fillId="0" borderId="1" xfId="0" applyFont="1" applyFill="1" applyBorder="1" applyAlignment="1">
      <alignment vertical="center" wrapText="1"/>
    </xf>
    <xf numFmtId="0" fontId="2"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3" Type="http://schemas.openxmlformats.org/officeDocument/2006/relationships/image" Target="media/image13.png"/><Relationship Id="rId12" Type="http://schemas.openxmlformats.org/officeDocument/2006/relationships/image" Target="media/image12.png"/><Relationship Id="rId11" Type="http://schemas.openxmlformats.org/officeDocument/2006/relationships/image" Target="media/image11.png"/><Relationship Id="rId10" Type="http://schemas.openxmlformats.org/officeDocument/2006/relationships/image" Target="media/image10.png"/><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P52"/>
  <sheetViews>
    <sheetView tabSelected="1" zoomScale="70" zoomScaleNormal="70" workbookViewId="0">
      <selection activeCell="M50" sqref="M50"/>
    </sheetView>
  </sheetViews>
  <sheetFormatPr defaultColWidth="9" defaultRowHeight="13.5"/>
  <cols>
    <col min="1" max="1" width="8.63333333333333" style="8" customWidth="1"/>
    <col min="2" max="3" width="22.3833333333333" style="8" hidden="1" customWidth="1"/>
    <col min="4" max="4" width="106.883333333333" style="8" customWidth="1"/>
    <col min="5" max="5" width="17.8833333333333" style="8" hidden="1" customWidth="1"/>
    <col min="6" max="8" width="15.6333333333333" style="8" customWidth="1"/>
    <col min="9" max="12" width="15.6333333333333" style="8" hidden="1" customWidth="1"/>
    <col min="13" max="13" width="74.7666666666667" style="9" customWidth="1"/>
    <col min="14" max="14" width="45.3833333333333" style="8" customWidth="1"/>
    <col min="15" max="15" width="45.1333333333333" style="8" customWidth="1"/>
    <col min="16" max="16" width="40" style="8" customWidth="1"/>
    <col min="17" max="16384" width="9" style="8"/>
  </cols>
  <sheetData>
    <row r="1" ht="34" customHeight="1" spans="1:13">
      <c r="A1" s="10" t="s">
        <v>0</v>
      </c>
      <c r="B1" s="11"/>
      <c r="C1" s="11"/>
      <c r="D1" s="11"/>
      <c r="E1" s="11"/>
      <c r="F1" s="11"/>
      <c r="G1" s="11"/>
      <c r="H1" s="11"/>
      <c r="I1" s="11"/>
      <c r="J1" s="11"/>
      <c r="K1" s="11"/>
      <c r="L1" s="11"/>
      <c r="M1" s="25"/>
    </row>
    <row r="2" ht="34" customHeight="1" spans="1:16">
      <c r="A2" s="12" t="s">
        <v>1</v>
      </c>
      <c r="B2" s="12" t="s">
        <v>2</v>
      </c>
      <c r="C2" s="12" t="s">
        <v>3</v>
      </c>
      <c r="D2" s="12" t="s">
        <v>4</v>
      </c>
      <c r="E2" s="12" t="s">
        <v>5</v>
      </c>
      <c r="F2" s="12" t="s">
        <v>6</v>
      </c>
      <c r="G2" s="12" t="s">
        <v>7</v>
      </c>
      <c r="H2" s="12" t="s">
        <v>8</v>
      </c>
      <c r="I2" s="12" t="s">
        <v>9</v>
      </c>
      <c r="J2" s="12" t="s">
        <v>10</v>
      </c>
      <c r="K2" s="12" t="s">
        <v>11</v>
      </c>
      <c r="L2" s="12" t="s">
        <v>12</v>
      </c>
      <c r="M2" s="26" t="s">
        <v>13</v>
      </c>
      <c r="N2" s="27" t="s">
        <v>14</v>
      </c>
      <c r="O2" s="27" t="s">
        <v>15</v>
      </c>
      <c r="P2" s="27" t="s">
        <v>16</v>
      </c>
    </row>
    <row r="3" s="7" customFormat="1" ht="40.5" hidden="1" spans="1:13">
      <c r="A3" s="13">
        <v>1</v>
      </c>
      <c r="B3" s="14" t="s">
        <v>17</v>
      </c>
      <c r="C3" s="14" t="s">
        <v>18</v>
      </c>
      <c r="D3" s="14" t="s">
        <v>19</v>
      </c>
      <c r="E3" s="14" t="s">
        <v>20</v>
      </c>
      <c r="F3" s="13" t="s">
        <v>21</v>
      </c>
      <c r="G3" s="13" t="s">
        <v>22</v>
      </c>
      <c r="H3" s="13" t="s">
        <v>23</v>
      </c>
      <c r="I3" s="13" t="s">
        <v>24</v>
      </c>
      <c r="J3" s="13" t="s">
        <v>25</v>
      </c>
      <c r="K3" s="14" t="s">
        <v>26</v>
      </c>
      <c r="L3" s="14" t="s">
        <v>27</v>
      </c>
      <c r="M3" s="28" t="s">
        <v>28</v>
      </c>
    </row>
    <row r="4" s="7" customFormat="1" ht="105" hidden="1" customHeight="1" spans="1:13">
      <c r="A4" s="13">
        <v>2</v>
      </c>
      <c r="B4" s="14" t="s">
        <v>29</v>
      </c>
      <c r="C4" s="14" t="s">
        <v>18</v>
      </c>
      <c r="D4" s="14" t="s">
        <v>30</v>
      </c>
      <c r="E4" s="14" t="s">
        <v>20</v>
      </c>
      <c r="F4" s="13" t="s">
        <v>21</v>
      </c>
      <c r="G4" s="13" t="s">
        <v>22</v>
      </c>
      <c r="H4" s="13" t="s">
        <v>23</v>
      </c>
      <c r="I4" s="13" t="s">
        <v>31</v>
      </c>
      <c r="J4" s="13" t="s">
        <v>32</v>
      </c>
      <c r="K4" s="14" t="s">
        <v>33</v>
      </c>
      <c r="L4" s="14" t="s">
        <v>27</v>
      </c>
      <c r="M4" s="28" t="s">
        <v>34</v>
      </c>
    </row>
    <row r="5" s="7" customFormat="1" ht="406" hidden="1" customHeight="1" spans="1:16">
      <c r="A5" s="13">
        <v>3</v>
      </c>
      <c r="B5" s="14" t="s">
        <v>35</v>
      </c>
      <c r="C5" s="14" t="s">
        <v>18</v>
      </c>
      <c r="D5" s="14" t="s">
        <v>36</v>
      </c>
      <c r="E5" s="14" t="s">
        <v>20</v>
      </c>
      <c r="F5" s="13" t="s">
        <v>37</v>
      </c>
      <c r="G5" s="13" t="s">
        <v>38</v>
      </c>
      <c r="H5" s="13" t="s">
        <v>39</v>
      </c>
      <c r="I5" s="13" t="s">
        <v>40</v>
      </c>
      <c r="J5" s="13" t="s">
        <v>32</v>
      </c>
      <c r="K5" s="14" t="s">
        <v>33</v>
      </c>
      <c r="L5" s="14" t="s">
        <v>27</v>
      </c>
      <c r="M5" s="28" t="s">
        <v>41</v>
      </c>
      <c r="N5" s="7" t="str">
        <f>_xlfn.DISPIMG("ID_4326ADF4A4B4407A8C19488A23909CD9",1)</f>
        <v>=DISPIMG("ID_4326ADF4A4B4407A8C19488A23909CD9",1)</v>
      </c>
      <c r="O5" s="7" t="str">
        <f>_xlfn.DISPIMG("ID_6A6C0711D42C4C88A3739767F43C992E",1)</f>
        <v>=DISPIMG("ID_6A6C0711D42C4C88A3739767F43C992E",1)</v>
      </c>
      <c r="P5" s="7" t="str">
        <f>_xlfn.DISPIMG("ID_CC6B5A4012FB4171B82493D4205D7EA8",1)</f>
        <v>=DISPIMG("ID_CC6B5A4012FB4171B82493D4205D7EA8",1)</v>
      </c>
    </row>
    <row r="6" s="7" customFormat="1" ht="57" hidden="1" customHeight="1" spans="1:13">
      <c r="A6" s="13">
        <v>4</v>
      </c>
      <c r="B6" s="14" t="s">
        <v>42</v>
      </c>
      <c r="C6" s="14" t="s">
        <v>18</v>
      </c>
      <c r="D6" s="14" t="s">
        <v>43</v>
      </c>
      <c r="E6" s="14" t="s">
        <v>20</v>
      </c>
      <c r="F6" s="13" t="s">
        <v>37</v>
      </c>
      <c r="G6" s="13" t="s">
        <v>38</v>
      </c>
      <c r="H6" s="13" t="s">
        <v>39</v>
      </c>
      <c r="I6" s="13" t="s">
        <v>44</v>
      </c>
      <c r="J6" s="13" t="s">
        <v>32</v>
      </c>
      <c r="K6" s="14" t="s">
        <v>33</v>
      </c>
      <c r="L6" s="14" t="s">
        <v>27</v>
      </c>
      <c r="M6" s="28" t="s">
        <v>45</v>
      </c>
    </row>
    <row r="7" s="7" customFormat="1" ht="67.5" hidden="1" spans="1:13">
      <c r="A7" s="13">
        <v>5</v>
      </c>
      <c r="B7" s="14" t="s">
        <v>46</v>
      </c>
      <c r="C7" s="14" t="s">
        <v>18</v>
      </c>
      <c r="D7" s="14" t="s">
        <v>47</v>
      </c>
      <c r="E7" s="14" t="s">
        <v>20</v>
      </c>
      <c r="F7" s="13" t="s">
        <v>37</v>
      </c>
      <c r="G7" s="13" t="s">
        <v>38</v>
      </c>
      <c r="H7" s="13" t="s">
        <v>39</v>
      </c>
      <c r="I7" s="13" t="s">
        <v>48</v>
      </c>
      <c r="J7" s="13" t="s">
        <v>32</v>
      </c>
      <c r="K7" s="14" t="s">
        <v>33</v>
      </c>
      <c r="L7" s="14" t="s">
        <v>27</v>
      </c>
      <c r="M7" s="28" t="s">
        <v>49</v>
      </c>
    </row>
    <row r="8" s="7" customFormat="1" ht="81" hidden="1" spans="1:13">
      <c r="A8" s="13">
        <v>6</v>
      </c>
      <c r="B8" s="14" t="s">
        <v>50</v>
      </c>
      <c r="C8" s="14" t="s">
        <v>18</v>
      </c>
      <c r="D8" s="14" t="s">
        <v>51</v>
      </c>
      <c r="E8" s="14" t="s">
        <v>20</v>
      </c>
      <c r="F8" s="13" t="s">
        <v>37</v>
      </c>
      <c r="G8" s="13" t="s">
        <v>38</v>
      </c>
      <c r="H8" s="13" t="s">
        <v>39</v>
      </c>
      <c r="I8" s="13" t="s">
        <v>52</v>
      </c>
      <c r="J8" s="13" t="s">
        <v>32</v>
      </c>
      <c r="K8" s="14" t="s">
        <v>33</v>
      </c>
      <c r="L8" s="14" t="s">
        <v>27</v>
      </c>
      <c r="M8" s="28" t="s">
        <v>53</v>
      </c>
    </row>
    <row r="9" s="7" customFormat="1" ht="58" hidden="1" customHeight="1" spans="1:13">
      <c r="A9" s="13">
        <v>7</v>
      </c>
      <c r="B9" s="14" t="s">
        <v>54</v>
      </c>
      <c r="C9" s="14" t="s">
        <v>18</v>
      </c>
      <c r="D9" s="14" t="s">
        <v>55</v>
      </c>
      <c r="E9" s="14" t="s">
        <v>20</v>
      </c>
      <c r="F9" s="13" t="s">
        <v>37</v>
      </c>
      <c r="G9" s="13" t="s">
        <v>38</v>
      </c>
      <c r="H9" s="13" t="s">
        <v>39</v>
      </c>
      <c r="I9" s="13" t="s">
        <v>56</v>
      </c>
      <c r="J9" s="13" t="s">
        <v>32</v>
      </c>
      <c r="K9" s="14" t="s">
        <v>33</v>
      </c>
      <c r="L9" s="14" t="s">
        <v>27</v>
      </c>
      <c r="M9" s="28" t="s">
        <v>57</v>
      </c>
    </row>
    <row r="10" s="7" customFormat="1" ht="122" hidden="1" customHeight="1" spans="1:13">
      <c r="A10" s="13">
        <v>8</v>
      </c>
      <c r="B10" s="14" t="s">
        <v>58</v>
      </c>
      <c r="C10" s="14" t="s">
        <v>18</v>
      </c>
      <c r="D10" s="14" t="s">
        <v>59</v>
      </c>
      <c r="E10" s="14" t="s">
        <v>20</v>
      </c>
      <c r="F10" s="13" t="s">
        <v>37</v>
      </c>
      <c r="G10" s="13" t="s">
        <v>38</v>
      </c>
      <c r="H10" s="13" t="s">
        <v>39</v>
      </c>
      <c r="I10" s="13" t="s">
        <v>60</v>
      </c>
      <c r="J10" s="13" t="s">
        <v>32</v>
      </c>
      <c r="K10" s="14" t="s">
        <v>33</v>
      </c>
      <c r="L10" s="14" t="s">
        <v>27</v>
      </c>
      <c r="M10" s="28" t="s">
        <v>61</v>
      </c>
    </row>
    <row r="11" s="7" customFormat="1" ht="113" hidden="1" customHeight="1" spans="1:14">
      <c r="A11" s="13">
        <v>9</v>
      </c>
      <c r="B11" s="14" t="s">
        <v>62</v>
      </c>
      <c r="C11" s="14" t="s">
        <v>18</v>
      </c>
      <c r="D11" s="14" t="s">
        <v>63</v>
      </c>
      <c r="E11" s="14" t="s">
        <v>20</v>
      </c>
      <c r="F11" s="13" t="s">
        <v>37</v>
      </c>
      <c r="G11" s="13" t="s">
        <v>38</v>
      </c>
      <c r="H11" s="13" t="s">
        <v>39</v>
      </c>
      <c r="I11" s="13" t="s">
        <v>64</v>
      </c>
      <c r="J11" s="13" t="s">
        <v>32</v>
      </c>
      <c r="K11" s="14" t="s">
        <v>33</v>
      </c>
      <c r="L11" s="14" t="s">
        <v>27</v>
      </c>
      <c r="M11" s="28" t="s">
        <v>65</v>
      </c>
      <c r="N11" s="7" t="str">
        <f>_xlfn.DISPIMG("ID_E0A8EF941D4249FFBFB934617A83F7E0",1)</f>
        <v>=DISPIMG("ID_E0A8EF941D4249FFBFB934617A83F7E0",1)</v>
      </c>
    </row>
    <row r="12" s="7" customFormat="1" ht="71" hidden="1" customHeight="1" spans="1:13">
      <c r="A12" s="13">
        <v>10</v>
      </c>
      <c r="B12" s="14" t="s">
        <v>66</v>
      </c>
      <c r="C12" s="14" t="s">
        <v>18</v>
      </c>
      <c r="D12" s="14" t="s">
        <v>67</v>
      </c>
      <c r="E12" s="14" t="s">
        <v>20</v>
      </c>
      <c r="F12" s="13" t="s">
        <v>37</v>
      </c>
      <c r="G12" s="13" t="s">
        <v>38</v>
      </c>
      <c r="H12" s="13" t="s">
        <v>39</v>
      </c>
      <c r="I12" s="13" t="s">
        <v>68</v>
      </c>
      <c r="J12" s="13" t="s">
        <v>32</v>
      </c>
      <c r="K12" s="14" t="s">
        <v>33</v>
      </c>
      <c r="L12" s="14" t="s">
        <v>27</v>
      </c>
      <c r="M12" s="28" t="s">
        <v>69</v>
      </c>
    </row>
    <row r="13" s="7" customFormat="1" ht="93" hidden="1" customHeight="1" spans="1:13">
      <c r="A13" s="13">
        <v>11</v>
      </c>
      <c r="B13" s="14" t="s">
        <v>70</v>
      </c>
      <c r="C13" s="14" t="s">
        <v>18</v>
      </c>
      <c r="D13" s="14" t="s">
        <v>71</v>
      </c>
      <c r="E13" s="14" t="s">
        <v>20</v>
      </c>
      <c r="F13" s="13" t="s">
        <v>21</v>
      </c>
      <c r="G13" s="13" t="s">
        <v>22</v>
      </c>
      <c r="H13" s="13" t="s">
        <v>23</v>
      </c>
      <c r="I13" s="13" t="s">
        <v>72</v>
      </c>
      <c r="J13" s="13" t="s">
        <v>32</v>
      </c>
      <c r="K13" s="14" t="s">
        <v>33</v>
      </c>
      <c r="L13" s="14" t="s">
        <v>27</v>
      </c>
      <c r="M13" s="28" t="s">
        <v>73</v>
      </c>
    </row>
    <row r="14" s="7" customFormat="1" ht="104" hidden="1" customHeight="1" spans="1:13">
      <c r="A14" s="13">
        <v>12</v>
      </c>
      <c r="B14" s="14" t="s">
        <v>74</v>
      </c>
      <c r="C14" s="14" t="s">
        <v>18</v>
      </c>
      <c r="D14" s="14" t="s">
        <v>75</v>
      </c>
      <c r="E14" s="14" t="s">
        <v>20</v>
      </c>
      <c r="F14" s="13" t="s">
        <v>37</v>
      </c>
      <c r="G14" s="13" t="s">
        <v>38</v>
      </c>
      <c r="H14" s="13" t="s">
        <v>39</v>
      </c>
      <c r="I14" s="13" t="s">
        <v>76</v>
      </c>
      <c r="J14" s="13" t="s">
        <v>32</v>
      </c>
      <c r="K14" s="14" t="s">
        <v>33</v>
      </c>
      <c r="L14" s="14" t="s">
        <v>27</v>
      </c>
      <c r="M14" s="28" t="s">
        <v>77</v>
      </c>
    </row>
    <row r="15" s="7" customFormat="1" ht="82" hidden="1" customHeight="1" spans="1:13">
      <c r="A15" s="13">
        <v>13</v>
      </c>
      <c r="B15" s="14" t="s">
        <v>78</v>
      </c>
      <c r="C15" s="14" t="s">
        <v>18</v>
      </c>
      <c r="D15" s="14" t="s">
        <v>79</v>
      </c>
      <c r="E15" s="14" t="s">
        <v>20</v>
      </c>
      <c r="F15" s="13" t="s">
        <v>21</v>
      </c>
      <c r="G15" s="13" t="s">
        <v>22</v>
      </c>
      <c r="H15" s="13" t="s">
        <v>23</v>
      </c>
      <c r="I15" s="13" t="s">
        <v>80</v>
      </c>
      <c r="J15" s="13" t="s">
        <v>32</v>
      </c>
      <c r="K15" s="14" t="s">
        <v>33</v>
      </c>
      <c r="L15" s="14" t="s">
        <v>27</v>
      </c>
      <c r="M15" s="28" t="s">
        <v>81</v>
      </c>
    </row>
    <row r="16" s="7" customFormat="1" ht="61" hidden="1" customHeight="1" spans="1:13">
      <c r="A16" s="13">
        <v>14</v>
      </c>
      <c r="B16" s="14" t="s">
        <v>82</v>
      </c>
      <c r="C16" s="14" t="s">
        <v>18</v>
      </c>
      <c r="D16" s="14" t="s">
        <v>83</v>
      </c>
      <c r="E16" s="14" t="s">
        <v>20</v>
      </c>
      <c r="F16" s="13" t="s">
        <v>84</v>
      </c>
      <c r="G16" s="13" t="s">
        <v>38</v>
      </c>
      <c r="H16" s="13" t="s">
        <v>39</v>
      </c>
      <c r="I16" s="13" t="s">
        <v>85</v>
      </c>
      <c r="J16" s="13" t="s">
        <v>32</v>
      </c>
      <c r="K16" s="14" t="s">
        <v>33</v>
      </c>
      <c r="L16" s="14" t="s">
        <v>27</v>
      </c>
      <c r="M16" s="28" t="s">
        <v>61</v>
      </c>
    </row>
    <row r="17" s="7" customFormat="1" ht="67" hidden="1" customHeight="1" spans="1:13">
      <c r="A17" s="13">
        <v>15</v>
      </c>
      <c r="B17" s="14" t="s">
        <v>86</v>
      </c>
      <c r="C17" s="14" t="s">
        <v>18</v>
      </c>
      <c r="D17" s="14" t="s">
        <v>87</v>
      </c>
      <c r="E17" s="14" t="s">
        <v>20</v>
      </c>
      <c r="F17" s="13" t="s">
        <v>37</v>
      </c>
      <c r="G17" s="13" t="s">
        <v>38</v>
      </c>
      <c r="H17" s="13" t="s">
        <v>39</v>
      </c>
      <c r="I17" s="13" t="s">
        <v>88</v>
      </c>
      <c r="J17" s="13" t="s">
        <v>32</v>
      </c>
      <c r="K17" s="14" t="s">
        <v>33</v>
      </c>
      <c r="L17" s="14" t="s">
        <v>27</v>
      </c>
      <c r="M17" s="28" t="s">
        <v>89</v>
      </c>
    </row>
    <row r="18" s="7" customFormat="1" ht="104" hidden="1" customHeight="1" spans="1:13">
      <c r="A18" s="13">
        <v>16</v>
      </c>
      <c r="B18" s="14" t="s">
        <v>90</v>
      </c>
      <c r="C18" s="14" t="s">
        <v>18</v>
      </c>
      <c r="D18" s="14" t="s">
        <v>91</v>
      </c>
      <c r="E18" s="14" t="s">
        <v>20</v>
      </c>
      <c r="F18" s="13" t="s">
        <v>37</v>
      </c>
      <c r="G18" s="13" t="s">
        <v>38</v>
      </c>
      <c r="H18" s="13" t="s">
        <v>39</v>
      </c>
      <c r="I18" s="13" t="s">
        <v>92</v>
      </c>
      <c r="J18" s="13" t="s">
        <v>32</v>
      </c>
      <c r="K18" s="14" t="s">
        <v>33</v>
      </c>
      <c r="L18" s="14" t="s">
        <v>27</v>
      </c>
      <c r="M18" s="28" t="s">
        <v>93</v>
      </c>
    </row>
    <row r="19" s="7" customFormat="1" ht="59" hidden="1" customHeight="1" spans="1:13">
      <c r="A19" s="13">
        <v>17</v>
      </c>
      <c r="B19" s="14" t="s">
        <v>94</v>
      </c>
      <c r="C19" s="14" t="s">
        <v>18</v>
      </c>
      <c r="D19" s="14" t="s">
        <v>95</v>
      </c>
      <c r="E19" s="14" t="s">
        <v>20</v>
      </c>
      <c r="F19" s="13" t="s">
        <v>37</v>
      </c>
      <c r="G19" s="13" t="s">
        <v>38</v>
      </c>
      <c r="H19" s="13" t="s">
        <v>39</v>
      </c>
      <c r="I19" s="13" t="s">
        <v>96</v>
      </c>
      <c r="J19" s="13" t="s">
        <v>32</v>
      </c>
      <c r="K19" s="14" t="s">
        <v>33</v>
      </c>
      <c r="L19" s="14" t="s">
        <v>27</v>
      </c>
      <c r="M19" s="28" t="s">
        <v>97</v>
      </c>
    </row>
    <row r="20" s="7" customFormat="1" ht="69" hidden="1" customHeight="1" spans="1:13">
      <c r="A20" s="13">
        <v>18</v>
      </c>
      <c r="B20" s="14" t="s">
        <v>98</v>
      </c>
      <c r="C20" s="14" t="s">
        <v>18</v>
      </c>
      <c r="D20" s="14" t="s">
        <v>99</v>
      </c>
      <c r="E20" s="14" t="s">
        <v>20</v>
      </c>
      <c r="F20" s="13" t="s">
        <v>37</v>
      </c>
      <c r="G20" s="13" t="s">
        <v>38</v>
      </c>
      <c r="H20" s="13" t="s">
        <v>39</v>
      </c>
      <c r="I20" s="13" t="s">
        <v>100</v>
      </c>
      <c r="J20" s="13" t="s">
        <v>32</v>
      </c>
      <c r="K20" s="14" t="s">
        <v>33</v>
      </c>
      <c r="L20" s="14" t="s">
        <v>27</v>
      </c>
      <c r="M20" s="28" t="s">
        <v>101</v>
      </c>
    </row>
    <row r="21" s="7" customFormat="1" ht="91" hidden="1" customHeight="1" spans="1:13">
      <c r="A21" s="13">
        <v>19</v>
      </c>
      <c r="B21" s="14" t="s">
        <v>102</v>
      </c>
      <c r="C21" s="14" t="s">
        <v>18</v>
      </c>
      <c r="D21" s="14" t="s">
        <v>103</v>
      </c>
      <c r="E21" s="14" t="s">
        <v>20</v>
      </c>
      <c r="F21" s="13" t="s">
        <v>37</v>
      </c>
      <c r="G21" s="13" t="s">
        <v>38</v>
      </c>
      <c r="H21" s="13" t="s">
        <v>39</v>
      </c>
      <c r="I21" s="13" t="s">
        <v>104</v>
      </c>
      <c r="J21" s="13" t="s">
        <v>32</v>
      </c>
      <c r="K21" s="14" t="s">
        <v>33</v>
      </c>
      <c r="L21" s="14" t="s">
        <v>27</v>
      </c>
      <c r="M21" s="28" t="s">
        <v>105</v>
      </c>
    </row>
    <row r="22" s="7" customFormat="1" ht="72" hidden="1" customHeight="1" spans="1:13">
      <c r="A22" s="13">
        <v>20</v>
      </c>
      <c r="B22" s="14" t="s">
        <v>106</v>
      </c>
      <c r="C22" s="14" t="s">
        <v>18</v>
      </c>
      <c r="D22" s="14" t="s">
        <v>107</v>
      </c>
      <c r="E22" s="14" t="s">
        <v>20</v>
      </c>
      <c r="F22" s="13" t="s">
        <v>37</v>
      </c>
      <c r="G22" s="13" t="s">
        <v>38</v>
      </c>
      <c r="H22" s="13" t="s">
        <v>39</v>
      </c>
      <c r="I22" s="13" t="s">
        <v>108</v>
      </c>
      <c r="J22" s="13" t="s">
        <v>32</v>
      </c>
      <c r="K22" s="14" t="s">
        <v>33</v>
      </c>
      <c r="L22" s="14" t="s">
        <v>27</v>
      </c>
      <c r="M22" s="28" t="s">
        <v>45</v>
      </c>
    </row>
    <row r="23" s="7" customFormat="1" ht="173" hidden="1" customHeight="1" spans="1:13">
      <c r="A23" s="13">
        <v>21</v>
      </c>
      <c r="B23" s="14" t="s">
        <v>109</v>
      </c>
      <c r="C23" s="14" t="s">
        <v>18</v>
      </c>
      <c r="D23" s="14" t="s">
        <v>110</v>
      </c>
      <c r="E23" s="14" t="s">
        <v>20</v>
      </c>
      <c r="F23" s="13" t="s">
        <v>37</v>
      </c>
      <c r="G23" s="13" t="s">
        <v>38</v>
      </c>
      <c r="H23" s="13" t="s">
        <v>39</v>
      </c>
      <c r="I23" s="13" t="s">
        <v>111</v>
      </c>
      <c r="J23" s="13" t="s">
        <v>32</v>
      </c>
      <c r="K23" s="14" t="s">
        <v>33</v>
      </c>
      <c r="L23" s="14" t="s">
        <v>27</v>
      </c>
      <c r="M23" s="28" t="s">
        <v>112</v>
      </c>
    </row>
    <row r="24" s="7" customFormat="1" ht="108" hidden="1" spans="1:13">
      <c r="A24" s="13">
        <v>22</v>
      </c>
      <c r="B24" s="14" t="s">
        <v>113</v>
      </c>
      <c r="C24" s="14" t="s">
        <v>18</v>
      </c>
      <c r="D24" s="14" t="s">
        <v>114</v>
      </c>
      <c r="E24" s="14" t="s">
        <v>20</v>
      </c>
      <c r="F24" s="13" t="s">
        <v>37</v>
      </c>
      <c r="G24" s="13" t="s">
        <v>38</v>
      </c>
      <c r="H24" s="13" t="s">
        <v>39</v>
      </c>
      <c r="I24" s="13" t="s">
        <v>115</v>
      </c>
      <c r="J24" s="13" t="s">
        <v>32</v>
      </c>
      <c r="K24" s="14" t="s">
        <v>33</v>
      </c>
      <c r="L24" s="14" t="s">
        <v>27</v>
      </c>
      <c r="M24" s="28" t="s">
        <v>116</v>
      </c>
    </row>
    <row r="25" s="7" customFormat="1" ht="155" hidden="1" customHeight="1" spans="1:13">
      <c r="A25" s="13">
        <v>23</v>
      </c>
      <c r="B25" s="14" t="s">
        <v>117</v>
      </c>
      <c r="C25" s="14" t="s">
        <v>18</v>
      </c>
      <c r="D25" s="14" t="s">
        <v>118</v>
      </c>
      <c r="E25" s="14" t="s">
        <v>20</v>
      </c>
      <c r="F25" s="13" t="s">
        <v>37</v>
      </c>
      <c r="G25" s="13" t="s">
        <v>38</v>
      </c>
      <c r="H25" s="13" t="s">
        <v>39</v>
      </c>
      <c r="I25" s="13" t="s">
        <v>119</v>
      </c>
      <c r="J25" s="13" t="s">
        <v>32</v>
      </c>
      <c r="K25" s="14" t="s">
        <v>33</v>
      </c>
      <c r="L25" s="14" t="s">
        <v>27</v>
      </c>
      <c r="M25" s="28" t="s">
        <v>120</v>
      </c>
    </row>
    <row r="26" s="7" customFormat="1" ht="104" hidden="1" customHeight="1" spans="1:13">
      <c r="A26" s="13">
        <v>24</v>
      </c>
      <c r="B26" s="14" t="s">
        <v>121</v>
      </c>
      <c r="C26" s="14" t="s">
        <v>18</v>
      </c>
      <c r="D26" s="14" t="s">
        <v>122</v>
      </c>
      <c r="E26" s="14" t="s">
        <v>20</v>
      </c>
      <c r="F26" s="13" t="s">
        <v>37</v>
      </c>
      <c r="G26" s="13" t="s">
        <v>38</v>
      </c>
      <c r="H26" s="13" t="s">
        <v>39</v>
      </c>
      <c r="I26" s="13" t="s">
        <v>123</v>
      </c>
      <c r="J26" s="13" t="s">
        <v>32</v>
      </c>
      <c r="K26" s="14" t="s">
        <v>33</v>
      </c>
      <c r="L26" s="14" t="s">
        <v>27</v>
      </c>
      <c r="M26" s="28" t="s">
        <v>124</v>
      </c>
    </row>
    <row r="27" s="7" customFormat="1" ht="79" hidden="1" customHeight="1" spans="1:13">
      <c r="A27" s="13">
        <v>25</v>
      </c>
      <c r="B27" s="14" t="s">
        <v>125</v>
      </c>
      <c r="C27" s="14" t="s">
        <v>18</v>
      </c>
      <c r="D27" s="14" t="s">
        <v>126</v>
      </c>
      <c r="E27" s="14" t="s">
        <v>20</v>
      </c>
      <c r="F27" s="13" t="s">
        <v>37</v>
      </c>
      <c r="G27" s="13" t="s">
        <v>38</v>
      </c>
      <c r="H27" s="13" t="s">
        <v>39</v>
      </c>
      <c r="I27" s="13" t="s">
        <v>127</v>
      </c>
      <c r="J27" s="13" t="s">
        <v>32</v>
      </c>
      <c r="K27" s="14" t="s">
        <v>33</v>
      </c>
      <c r="L27" s="14" t="s">
        <v>27</v>
      </c>
      <c r="M27" s="29" t="s">
        <v>128</v>
      </c>
    </row>
    <row r="28" s="7" customFormat="1" ht="89" hidden="1" customHeight="1" spans="1:13">
      <c r="A28" s="13">
        <v>26</v>
      </c>
      <c r="B28" s="14" t="s">
        <v>129</v>
      </c>
      <c r="C28" s="14" t="s">
        <v>18</v>
      </c>
      <c r="D28" s="14" t="s">
        <v>130</v>
      </c>
      <c r="E28" s="14" t="s">
        <v>20</v>
      </c>
      <c r="F28" s="13" t="s">
        <v>37</v>
      </c>
      <c r="G28" s="13" t="s">
        <v>38</v>
      </c>
      <c r="H28" s="13" t="s">
        <v>39</v>
      </c>
      <c r="I28" s="13" t="s">
        <v>131</v>
      </c>
      <c r="J28" s="13" t="s">
        <v>32</v>
      </c>
      <c r="K28" s="14" t="s">
        <v>33</v>
      </c>
      <c r="L28" s="14" t="s">
        <v>27</v>
      </c>
      <c r="M28" s="29" t="s">
        <v>132</v>
      </c>
    </row>
    <row r="29" s="7" customFormat="1" ht="72" hidden="1" customHeight="1" spans="1:13">
      <c r="A29" s="13">
        <v>27</v>
      </c>
      <c r="B29" s="14" t="s">
        <v>133</v>
      </c>
      <c r="C29" s="14" t="s">
        <v>18</v>
      </c>
      <c r="D29" s="14" t="s">
        <v>134</v>
      </c>
      <c r="E29" s="14" t="s">
        <v>20</v>
      </c>
      <c r="F29" s="13" t="s">
        <v>37</v>
      </c>
      <c r="G29" s="13" t="s">
        <v>38</v>
      </c>
      <c r="H29" s="13" t="s">
        <v>39</v>
      </c>
      <c r="I29" s="13" t="s">
        <v>135</v>
      </c>
      <c r="J29" s="13" t="s">
        <v>32</v>
      </c>
      <c r="K29" s="14" t="s">
        <v>33</v>
      </c>
      <c r="L29" s="14" t="s">
        <v>27</v>
      </c>
      <c r="M29" s="28" t="s">
        <v>136</v>
      </c>
    </row>
    <row r="30" s="7" customFormat="1" ht="125" hidden="1" customHeight="1" spans="1:13">
      <c r="A30" s="13">
        <v>28</v>
      </c>
      <c r="B30" s="14" t="s">
        <v>137</v>
      </c>
      <c r="C30" s="14" t="s">
        <v>18</v>
      </c>
      <c r="D30" s="14" t="s">
        <v>138</v>
      </c>
      <c r="E30" s="14" t="s">
        <v>20</v>
      </c>
      <c r="F30" s="13" t="s">
        <v>37</v>
      </c>
      <c r="G30" s="13" t="s">
        <v>38</v>
      </c>
      <c r="H30" s="13" t="s">
        <v>39</v>
      </c>
      <c r="I30" s="13" t="s">
        <v>139</v>
      </c>
      <c r="J30" s="13" t="s">
        <v>32</v>
      </c>
      <c r="K30" s="14" t="s">
        <v>33</v>
      </c>
      <c r="L30" s="14" t="s">
        <v>27</v>
      </c>
      <c r="M30" s="28" t="s">
        <v>140</v>
      </c>
    </row>
    <row r="31" s="7" customFormat="1" ht="343" hidden="1" customHeight="1" spans="1:13">
      <c r="A31" s="13">
        <v>29</v>
      </c>
      <c r="B31" s="14" t="s">
        <v>141</v>
      </c>
      <c r="C31" s="14" t="s">
        <v>18</v>
      </c>
      <c r="D31" s="14" t="s">
        <v>142</v>
      </c>
      <c r="E31" s="14" t="s">
        <v>20</v>
      </c>
      <c r="F31" s="13" t="s">
        <v>37</v>
      </c>
      <c r="G31" s="13" t="s">
        <v>38</v>
      </c>
      <c r="H31" s="13" t="s">
        <v>39</v>
      </c>
      <c r="I31" s="13" t="s">
        <v>143</v>
      </c>
      <c r="J31" s="13" t="s">
        <v>32</v>
      </c>
      <c r="K31" s="14" t="s">
        <v>33</v>
      </c>
      <c r="L31" s="14" t="s">
        <v>27</v>
      </c>
      <c r="M31" s="28" t="s">
        <v>144</v>
      </c>
    </row>
    <row r="32" s="7" customFormat="1" ht="229.5" hidden="1" spans="1:13">
      <c r="A32" s="13">
        <v>30</v>
      </c>
      <c r="B32" s="14" t="s">
        <v>145</v>
      </c>
      <c r="C32" s="14" t="s">
        <v>18</v>
      </c>
      <c r="D32" s="14" t="s">
        <v>146</v>
      </c>
      <c r="E32" s="14" t="s">
        <v>20</v>
      </c>
      <c r="F32" s="13" t="s">
        <v>37</v>
      </c>
      <c r="G32" s="13" t="s">
        <v>38</v>
      </c>
      <c r="H32" s="13" t="s">
        <v>39</v>
      </c>
      <c r="I32" s="13" t="s">
        <v>147</v>
      </c>
      <c r="J32" s="13" t="s">
        <v>32</v>
      </c>
      <c r="K32" s="14" t="s">
        <v>33</v>
      </c>
      <c r="L32" s="14" t="s">
        <v>27</v>
      </c>
      <c r="M32" s="28" t="s">
        <v>148</v>
      </c>
    </row>
    <row r="33" s="7" customFormat="1" ht="241" hidden="1" customHeight="1" spans="1:13">
      <c r="A33" s="13">
        <v>31</v>
      </c>
      <c r="B33" s="14" t="s">
        <v>149</v>
      </c>
      <c r="C33" s="14" t="s">
        <v>18</v>
      </c>
      <c r="D33" s="14" t="s">
        <v>150</v>
      </c>
      <c r="E33" s="14" t="s">
        <v>20</v>
      </c>
      <c r="F33" s="13" t="s">
        <v>37</v>
      </c>
      <c r="G33" s="13" t="s">
        <v>38</v>
      </c>
      <c r="H33" s="13" t="s">
        <v>39</v>
      </c>
      <c r="I33" s="13" t="s">
        <v>151</v>
      </c>
      <c r="J33" s="13" t="s">
        <v>32</v>
      </c>
      <c r="K33" s="14" t="s">
        <v>33</v>
      </c>
      <c r="L33" s="14" t="s">
        <v>27</v>
      </c>
      <c r="M33" s="28" t="s">
        <v>152</v>
      </c>
    </row>
    <row r="34" s="7" customFormat="1" ht="42" hidden="1" customHeight="1" spans="1:13">
      <c r="A34" s="13">
        <v>32</v>
      </c>
      <c r="B34" s="14" t="s">
        <v>153</v>
      </c>
      <c r="C34" s="14" t="s">
        <v>18</v>
      </c>
      <c r="D34" s="14" t="s">
        <v>154</v>
      </c>
      <c r="E34" s="14" t="s">
        <v>20</v>
      </c>
      <c r="F34" s="13" t="s">
        <v>37</v>
      </c>
      <c r="G34" s="13" t="s">
        <v>38</v>
      </c>
      <c r="H34" s="13" t="s">
        <v>39</v>
      </c>
      <c r="I34" s="13" t="s">
        <v>155</v>
      </c>
      <c r="J34" s="13" t="s">
        <v>32</v>
      </c>
      <c r="K34" s="14" t="s">
        <v>33</v>
      </c>
      <c r="L34" s="14" t="s">
        <v>27</v>
      </c>
      <c r="M34" s="29" t="s">
        <v>156</v>
      </c>
    </row>
    <row r="35" s="7" customFormat="1" ht="236" hidden="1" customHeight="1" spans="1:16">
      <c r="A35" s="15" t="s">
        <v>157</v>
      </c>
      <c r="B35" s="14" t="s">
        <v>158</v>
      </c>
      <c r="C35" s="14" t="s">
        <v>18</v>
      </c>
      <c r="D35" s="14" t="s">
        <v>159</v>
      </c>
      <c r="E35" s="14" t="s">
        <v>20</v>
      </c>
      <c r="F35" s="13" t="s">
        <v>37</v>
      </c>
      <c r="G35" s="13" t="s">
        <v>38</v>
      </c>
      <c r="H35" s="13" t="s">
        <v>39</v>
      </c>
      <c r="I35" s="13" t="s">
        <v>160</v>
      </c>
      <c r="J35" s="13" t="s">
        <v>32</v>
      </c>
      <c r="K35" s="14" t="s">
        <v>33</v>
      </c>
      <c r="L35" s="14" t="s">
        <v>27</v>
      </c>
      <c r="M35" s="28" t="s">
        <v>161</v>
      </c>
      <c r="P35" s="7" t="str">
        <f>_xlfn.DISPIMG("ID_519555016B9F43B286D8749DD24839FB",1)</f>
        <v>=DISPIMG("ID_519555016B9F43B286D8749DD24839FB",1)</v>
      </c>
    </row>
    <row r="36" s="7" customFormat="1" ht="198" hidden="1" customHeight="1" spans="1:13">
      <c r="A36" s="13">
        <v>34</v>
      </c>
      <c r="B36" s="14" t="s">
        <v>162</v>
      </c>
      <c r="C36" s="14" t="s">
        <v>18</v>
      </c>
      <c r="D36" s="14" t="s">
        <v>163</v>
      </c>
      <c r="E36" s="14" t="s">
        <v>20</v>
      </c>
      <c r="F36" s="13" t="s">
        <v>37</v>
      </c>
      <c r="G36" s="13" t="s">
        <v>38</v>
      </c>
      <c r="H36" s="13" t="s">
        <v>39</v>
      </c>
      <c r="I36" s="13" t="s">
        <v>164</v>
      </c>
      <c r="J36" s="13" t="s">
        <v>32</v>
      </c>
      <c r="K36" s="14" t="s">
        <v>33</v>
      </c>
      <c r="L36" s="14" t="s">
        <v>27</v>
      </c>
      <c r="M36" s="28" t="s">
        <v>165</v>
      </c>
    </row>
    <row r="37" s="7" customFormat="1" ht="77" hidden="1" customHeight="1" spans="1:13">
      <c r="A37" s="13">
        <v>35</v>
      </c>
      <c r="B37" s="14" t="s">
        <v>166</v>
      </c>
      <c r="C37" s="14" t="s">
        <v>18</v>
      </c>
      <c r="D37" s="14" t="s">
        <v>167</v>
      </c>
      <c r="E37" s="14" t="s">
        <v>20</v>
      </c>
      <c r="F37" s="13" t="s">
        <v>37</v>
      </c>
      <c r="G37" s="13" t="s">
        <v>38</v>
      </c>
      <c r="H37" s="13" t="s">
        <v>39</v>
      </c>
      <c r="I37" s="13" t="s">
        <v>168</v>
      </c>
      <c r="J37" s="13" t="s">
        <v>32</v>
      </c>
      <c r="K37" s="14" t="s">
        <v>33</v>
      </c>
      <c r="L37" s="14" t="s">
        <v>27</v>
      </c>
      <c r="M37" s="28" t="s">
        <v>169</v>
      </c>
    </row>
    <row r="38" s="7" customFormat="1" ht="209" hidden="1" customHeight="1" spans="1:13">
      <c r="A38" s="13">
        <v>36</v>
      </c>
      <c r="B38" s="14" t="s">
        <v>170</v>
      </c>
      <c r="C38" s="14" t="s">
        <v>18</v>
      </c>
      <c r="D38" s="14" t="s">
        <v>171</v>
      </c>
      <c r="E38" s="14" t="s">
        <v>20</v>
      </c>
      <c r="F38" s="13" t="s">
        <v>21</v>
      </c>
      <c r="G38" s="13" t="s">
        <v>22</v>
      </c>
      <c r="H38" s="13" t="s">
        <v>23</v>
      </c>
      <c r="I38" s="13" t="s">
        <v>172</v>
      </c>
      <c r="J38" s="13" t="s">
        <v>32</v>
      </c>
      <c r="K38" s="14" t="s">
        <v>33</v>
      </c>
      <c r="L38" s="14" t="s">
        <v>27</v>
      </c>
      <c r="M38" s="28" t="s">
        <v>173</v>
      </c>
    </row>
    <row r="39" s="7" customFormat="1" ht="336" hidden="1" customHeight="1" spans="1:15">
      <c r="A39" s="16">
        <v>37</v>
      </c>
      <c r="B39" s="14" t="s">
        <v>174</v>
      </c>
      <c r="C39" s="14" t="s">
        <v>18</v>
      </c>
      <c r="D39" s="17" t="s">
        <v>175</v>
      </c>
      <c r="E39" s="14" t="s">
        <v>20</v>
      </c>
      <c r="F39" s="16" t="s">
        <v>37</v>
      </c>
      <c r="G39" s="16" t="s">
        <v>38</v>
      </c>
      <c r="H39" s="16" t="s">
        <v>39</v>
      </c>
      <c r="I39" s="13" t="s">
        <v>176</v>
      </c>
      <c r="J39" s="13" t="s">
        <v>32</v>
      </c>
      <c r="K39" s="14" t="s">
        <v>33</v>
      </c>
      <c r="L39" s="14" t="s">
        <v>27</v>
      </c>
      <c r="M39" s="30" t="s">
        <v>177</v>
      </c>
      <c r="N39" s="31" t="str">
        <f>_xlfn.DISPIMG("ID_DBB16255516A497AA7C9C7D8C6650079",1)</f>
        <v>=DISPIMG("ID_DBB16255516A497AA7C9C7D8C6650079",1)</v>
      </c>
      <c r="O39" s="31" t="str">
        <f>_xlfn.DISPIMG("ID_4952B01E37EA4438961795172D940884",1)</f>
        <v>=DISPIMG("ID_4952B01E37EA4438961795172D940884",1)</v>
      </c>
    </row>
    <row r="40" s="7" customFormat="1" ht="336" hidden="1" customHeight="1" spans="1:15">
      <c r="A40" s="18"/>
      <c r="B40" s="14"/>
      <c r="C40" s="14"/>
      <c r="D40" s="19"/>
      <c r="E40" s="14"/>
      <c r="F40" s="18"/>
      <c r="G40" s="18"/>
      <c r="H40" s="18"/>
      <c r="I40" s="13"/>
      <c r="J40" s="13"/>
      <c r="K40" s="14"/>
      <c r="L40" s="14"/>
      <c r="M40" s="32"/>
      <c r="N40" s="31"/>
      <c r="O40" s="31"/>
    </row>
    <row r="41" s="7" customFormat="1" ht="409" hidden="1" customHeight="1" spans="1:14">
      <c r="A41" s="13">
        <v>38</v>
      </c>
      <c r="B41" s="14" t="s">
        <v>178</v>
      </c>
      <c r="C41" s="14" t="s">
        <v>18</v>
      </c>
      <c r="D41" s="14" t="s">
        <v>179</v>
      </c>
      <c r="E41" s="14" t="s">
        <v>20</v>
      </c>
      <c r="F41" s="13" t="s">
        <v>84</v>
      </c>
      <c r="G41" s="13" t="s">
        <v>180</v>
      </c>
      <c r="H41" s="13" t="s">
        <v>181</v>
      </c>
      <c r="I41" s="13" t="s">
        <v>182</v>
      </c>
      <c r="J41" s="13" t="s">
        <v>32</v>
      </c>
      <c r="K41" s="14" t="s">
        <v>33</v>
      </c>
      <c r="L41" s="14" t="s">
        <v>27</v>
      </c>
      <c r="M41" s="28" t="s">
        <v>183</v>
      </c>
      <c r="N41" s="7" t="str">
        <f>_xlfn.DISPIMG("ID_1B5656E62FAC4F968249E797354842A0",1)</f>
        <v>=DISPIMG("ID_1B5656E62FAC4F968249E797354842A0",1)</v>
      </c>
    </row>
    <row r="42" s="7" customFormat="1" ht="272" hidden="1" customHeight="1" spans="1:14">
      <c r="A42" s="13">
        <v>39</v>
      </c>
      <c r="B42" s="14" t="s">
        <v>184</v>
      </c>
      <c r="C42" s="14" t="s">
        <v>18</v>
      </c>
      <c r="D42" s="14" t="s">
        <v>185</v>
      </c>
      <c r="E42" s="14" t="s">
        <v>20</v>
      </c>
      <c r="F42" s="13" t="s">
        <v>84</v>
      </c>
      <c r="G42" s="13" t="s">
        <v>180</v>
      </c>
      <c r="H42" s="13" t="s">
        <v>186</v>
      </c>
      <c r="I42" s="13" t="s">
        <v>187</v>
      </c>
      <c r="J42" s="13" t="s">
        <v>32</v>
      </c>
      <c r="K42" s="14" t="s">
        <v>33</v>
      </c>
      <c r="L42" s="14" t="s">
        <v>27</v>
      </c>
      <c r="M42" s="28" t="s">
        <v>188</v>
      </c>
      <c r="N42" s="7" t="str">
        <f>_xlfn.DISPIMG("ID_C1E37DA80498480DA767DE11C21DDEDF",1)</f>
        <v>=DISPIMG("ID_C1E37DA80498480DA767DE11C21DDEDF",1)</v>
      </c>
    </row>
    <row r="43" s="7" customFormat="1" ht="342" hidden="1" customHeight="1" spans="1:15">
      <c r="A43" s="16">
        <v>40</v>
      </c>
      <c r="B43" s="14" t="s">
        <v>189</v>
      </c>
      <c r="C43" s="14" t="s">
        <v>18</v>
      </c>
      <c r="D43" s="17" t="s">
        <v>175</v>
      </c>
      <c r="E43" s="14" t="s">
        <v>20</v>
      </c>
      <c r="F43" s="16" t="s">
        <v>84</v>
      </c>
      <c r="G43" s="16" t="s">
        <v>180</v>
      </c>
      <c r="H43" s="16" t="s">
        <v>190</v>
      </c>
      <c r="I43" s="13" t="s">
        <v>191</v>
      </c>
      <c r="J43" s="13" t="s">
        <v>32</v>
      </c>
      <c r="K43" s="14" t="s">
        <v>33</v>
      </c>
      <c r="L43" s="14" t="s">
        <v>27</v>
      </c>
      <c r="M43" s="30" t="s">
        <v>177</v>
      </c>
      <c r="N43" s="31" t="str">
        <f>_xlfn.DISPIMG("ID_C4C113F258254C8281AADA28AD26C738",1)</f>
        <v>=DISPIMG("ID_C4C113F258254C8281AADA28AD26C738",1)</v>
      </c>
      <c r="O43" s="31" t="str">
        <f>_xlfn.DISPIMG("ID_BB304F99B2E5454098527A8268E0AEB2",1)</f>
        <v>=DISPIMG("ID_BB304F99B2E5454098527A8268E0AEB2",1)</v>
      </c>
    </row>
    <row r="44" s="7" customFormat="1" ht="342" hidden="1" customHeight="1" spans="1:15">
      <c r="A44" s="18"/>
      <c r="B44" s="14"/>
      <c r="C44" s="14"/>
      <c r="D44" s="19"/>
      <c r="E44" s="14"/>
      <c r="F44" s="18"/>
      <c r="G44" s="18"/>
      <c r="H44" s="18"/>
      <c r="I44" s="13"/>
      <c r="J44" s="13"/>
      <c r="K44" s="14"/>
      <c r="L44" s="14"/>
      <c r="M44" s="32"/>
      <c r="N44" s="31"/>
      <c r="O44" s="31"/>
    </row>
    <row r="45" s="7" customFormat="1" ht="97" hidden="1" customHeight="1" spans="1:13">
      <c r="A45" s="13">
        <v>41</v>
      </c>
      <c r="B45" s="14" t="s">
        <v>192</v>
      </c>
      <c r="C45" s="14" t="s">
        <v>18</v>
      </c>
      <c r="D45" s="14" t="s">
        <v>193</v>
      </c>
      <c r="E45" s="14" t="s">
        <v>20</v>
      </c>
      <c r="F45" s="13" t="s">
        <v>37</v>
      </c>
      <c r="G45" s="13" t="s">
        <v>38</v>
      </c>
      <c r="H45" s="13" t="s">
        <v>39</v>
      </c>
      <c r="I45" s="13" t="s">
        <v>194</v>
      </c>
      <c r="J45" s="13" t="s">
        <v>32</v>
      </c>
      <c r="K45" s="14" t="s">
        <v>33</v>
      </c>
      <c r="L45" s="14" t="s">
        <v>27</v>
      </c>
      <c r="M45" s="28" t="s">
        <v>195</v>
      </c>
    </row>
    <row r="46" s="7" customFormat="1" ht="409" hidden="1" customHeight="1" spans="1:13">
      <c r="A46" s="13">
        <v>42</v>
      </c>
      <c r="B46" s="14" t="s">
        <v>196</v>
      </c>
      <c r="C46" s="14" t="s">
        <v>18</v>
      </c>
      <c r="D46" s="14" t="str">
        <f>_xlfn.DISPIMG("ID_5B77CC5904374B7AA69CA2442E73D521",1)</f>
        <v>=DISPIMG("ID_5B77CC5904374B7AA69CA2442E73D521",1)</v>
      </c>
      <c r="E46" s="14" t="s">
        <v>20</v>
      </c>
      <c r="F46" s="13" t="s">
        <v>37</v>
      </c>
      <c r="G46" s="13" t="s">
        <v>38</v>
      </c>
      <c r="H46" s="13" t="s">
        <v>39</v>
      </c>
      <c r="I46" s="13" t="s">
        <v>197</v>
      </c>
      <c r="J46" s="13" t="s">
        <v>32</v>
      </c>
      <c r="K46" s="14" t="s">
        <v>33</v>
      </c>
      <c r="L46" s="14" t="s">
        <v>27</v>
      </c>
      <c r="M46" s="28" t="s">
        <v>198</v>
      </c>
    </row>
    <row r="47" ht="142" hidden="1" customHeight="1" spans="1:13">
      <c r="A47" s="20">
        <v>43</v>
      </c>
      <c r="B47" s="21"/>
      <c r="C47" s="21"/>
      <c r="D47" s="21" t="s">
        <v>199</v>
      </c>
      <c r="E47" s="21"/>
      <c r="F47" s="20" t="s">
        <v>37</v>
      </c>
      <c r="G47" s="20" t="s">
        <v>38</v>
      </c>
      <c r="H47" s="20" t="s">
        <v>39</v>
      </c>
      <c r="I47" s="21"/>
      <c r="J47" s="21"/>
      <c r="K47" s="21"/>
      <c r="L47" s="21"/>
      <c r="M47" s="33" t="s">
        <v>200</v>
      </c>
    </row>
    <row r="48" ht="199" hidden="1" customHeight="1" spans="1:15">
      <c r="A48" s="22">
        <v>44</v>
      </c>
      <c r="B48" s="23"/>
      <c r="C48" s="23"/>
      <c r="D48" s="24" t="s">
        <v>201</v>
      </c>
      <c r="F48" s="20" t="s">
        <v>21</v>
      </c>
      <c r="G48" s="20" t="s">
        <v>38</v>
      </c>
      <c r="H48" s="20" t="s">
        <v>39</v>
      </c>
      <c r="M48" s="34" t="s">
        <v>202</v>
      </c>
      <c r="N48" s="8" t="str">
        <f>_xlfn.DISPIMG("ID_B3C1ABE3DF304ACD961925334FD3B2C0",1)</f>
        <v>=DISPIMG("ID_B3C1ABE3DF304ACD961925334FD3B2C0",1)</v>
      </c>
      <c r="O48" s="8" t="str">
        <f>_xlfn.DISPIMG("ID_68739585A3DE45C3A59AA176F72CCF97",1)</f>
        <v>=DISPIMG("ID_68739585A3DE45C3A59AA176F72CCF97",1)</v>
      </c>
    </row>
    <row r="49" ht="111" customHeight="1" spans="1:13">
      <c r="A49" s="22">
        <v>45</v>
      </c>
      <c r="B49" s="23"/>
      <c r="C49" s="23"/>
      <c r="D49" s="24" t="s">
        <v>203</v>
      </c>
      <c r="F49" s="20" t="s">
        <v>84</v>
      </c>
      <c r="G49" s="20" t="s">
        <v>180</v>
      </c>
      <c r="H49" s="20" t="s">
        <v>181</v>
      </c>
      <c r="I49" s="35"/>
      <c r="M49" s="36" t="s">
        <v>204</v>
      </c>
    </row>
    <row r="50" ht="361" customHeight="1" spans="1:13">
      <c r="A50" s="22">
        <v>46</v>
      </c>
      <c r="B50" s="23"/>
      <c r="C50" s="23"/>
      <c r="D50" s="24" t="str">
        <f>_xlfn.DISPIMG("ID_F15AE8301A4949F7A418E0CE7164AE78",1)</f>
        <v>=DISPIMG("ID_F15AE8301A4949F7A418E0CE7164AE78",1)</v>
      </c>
      <c r="F50" s="20" t="s">
        <v>37</v>
      </c>
      <c r="G50" s="20" t="s">
        <v>38</v>
      </c>
      <c r="H50" s="20" t="s">
        <v>39</v>
      </c>
      <c r="I50" s="35"/>
      <c r="M50" s="37" t="s">
        <v>205</v>
      </c>
    </row>
    <row r="51" ht="159" customHeight="1" spans="1:14">
      <c r="A51" s="22">
        <v>47</v>
      </c>
      <c r="B51" s="23"/>
      <c r="C51" s="23"/>
      <c r="D51" s="24" t="s">
        <v>206</v>
      </c>
      <c r="F51" s="20" t="s">
        <v>84</v>
      </c>
      <c r="G51" s="20" t="s">
        <v>38</v>
      </c>
      <c r="H51" s="20" t="s">
        <v>39</v>
      </c>
      <c r="I51" s="35"/>
      <c r="M51" s="38" t="s">
        <v>207</v>
      </c>
      <c r="N51" s="8" t="str">
        <f>_xlfn.DISPIMG("ID_B58CCF4F26CD4F6A852B9DF655C22C0F",1)</f>
        <v>=DISPIMG("ID_B58CCF4F26CD4F6A852B9DF655C22C0F",1)</v>
      </c>
    </row>
    <row r="52" ht="172.4" spans="1:14">
      <c r="A52" s="22">
        <v>48</v>
      </c>
      <c r="B52" s="23"/>
      <c r="C52" s="23"/>
      <c r="D52" s="24" t="s">
        <v>208</v>
      </c>
      <c r="F52" s="20" t="s">
        <v>84</v>
      </c>
      <c r="G52" s="20" t="s">
        <v>38</v>
      </c>
      <c r="H52" s="20" t="s">
        <v>39</v>
      </c>
      <c r="I52" s="35"/>
      <c r="M52" s="36" t="s">
        <v>209</v>
      </c>
      <c r="N52" s="8" t="str">
        <f>_xlfn.DISPIMG("ID_134A722DAF99440CAF2C474F6FFB396B",1)</f>
        <v>=DISPIMG("ID_134A722DAF99440CAF2C474F6FFB396B",1)</v>
      </c>
    </row>
  </sheetData>
  <mergeCells count="17">
    <mergeCell ref="A1:M1"/>
    <mergeCell ref="A39:A40"/>
    <mergeCell ref="A43:A44"/>
    <mergeCell ref="D39:D40"/>
    <mergeCell ref="D43:D44"/>
    <mergeCell ref="F39:F40"/>
    <mergeCell ref="F43:F44"/>
    <mergeCell ref="G39:G40"/>
    <mergeCell ref="G43:G44"/>
    <mergeCell ref="H39:H40"/>
    <mergeCell ref="H43:H44"/>
    <mergeCell ref="M39:M40"/>
    <mergeCell ref="M43:M44"/>
    <mergeCell ref="N39:N40"/>
    <mergeCell ref="N43:N44"/>
    <mergeCell ref="O39:O40"/>
    <mergeCell ref="O43:O44"/>
  </mergeCell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12"/>
  <sheetViews>
    <sheetView topLeftCell="A5" workbookViewId="0">
      <selection activeCell="P8" sqref="P8"/>
    </sheetView>
  </sheetViews>
  <sheetFormatPr defaultColWidth="9" defaultRowHeight="13.5" outlineLevelCol="3"/>
  <cols>
    <col min="2" max="2" width="19.3833333333333" customWidth="1"/>
    <col min="3" max="3" width="21.8833333333333" customWidth="1"/>
    <col min="4" max="4" width="70.1333333333333" customWidth="1"/>
  </cols>
  <sheetData>
    <row r="1" ht="24" customHeight="1" spans="1:4">
      <c r="A1" s="1" t="s">
        <v>1</v>
      </c>
      <c r="B1" s="1" t="s">
        <v>210</v>
      </c>
      <c r="C1" s="1" t="s">
        <v>211</v>
      </c>
      <c r="D1" s="1" t="s">
        <v>212</v>
      </c>
    </row>
    <row r="2" ht="40.5" spans="1:4">
      <c r="A2" s="2">
        <v>1</v>
      </c>
      <c r="B2" s="3" t="s">
        <v>213</v>
      </c>
      <c r="C2" s="4" t="s">
        <v>214</v>
      </c>
      <c r="D2" s="4" t="s">
        <v>215</v>
      </c>
    </row>
    <row r="3" ht="40.5" spans="1:4">
      <c r="A3" s="2">
        <v>2</v>
      </c>
      <c r="B3" s="3" t="s">
        <v>213</v>
      </c>
      <c r="C3" s="4" t="s">
        <v>216</v>
      </c>
      <c r="D3" s="4" t="s">
        <v>217</v>
      </c>
    </row>
    <row r="4" ht="40.5" spans="1:4">
      <c r="A4" s="2">
        <v>3</v>
      </c>
      <c r="B4" s="3" t="s">
        <v>213</v>
      </c>
      <c r="C4" s="4" t="s">
        <v>218</v>
      </c>
      <c r="D4" s="4" t="s">
        <v>219</v>
      </c>
    </row>
    <row r="5" ht="27" spans="1:4">
      <c r="A5" s="2">
        <v>4</v>
      </c>
      <c r="B5" s="3" t="s">
        <v>220</v>
      </c>
      <c r="C5" s="4" t="s">
        <v>221</v>
      </c>
      <c r="D5" s="4" t="s">
        <v>222</v>
      </c>
    </row>
    <row r="6" ht="27" spans="1:4">
      <c r="A6" s="2">
        <v>5</v>
      </c>
      <c r="B6" s="3" t="s">
        <v>223</v>
      </c>
      <c r="C6" s="5" t="s">
        <v>224</v>
      </c>
      <c r="D6" s="3" t="s">
        <v>225</v>
      </c>
    </row>
    <row r="7" ht="54" spans="1:4">
      <c r="A7" s="2">
        <v>6</v>
      </c>
      <c r="B7" s="3" t="s">
        <v>220</v>
      </c>
      <c r="C7" s="4" t="s">
        <v>226</v>
      </c>
      <c r="D7" s="4" t="s">
        <v>227</v>
      </c>
    </row>
    <row r="8" ht="54" spans="1:4">
      <c r="A8" s="2">
        <v>7</v>
      </c>
      <c r="B8" s="3" t="s">
        <v>223</v>
      </c>
      <c r="C8" s="4" t="s">
        <v>228</v>
      </c>
      <c r="D8" s="4" t="s">
        <v>229</v>
      </c>
    </row>
    <row r="9" ht="40.5" spans="1:4">
      <c r="A9" s="2">
        <v>8</v>
      </c>
      <c r="B9" s="3" t="s">
        <v>213</v>
      </c>
      <c r="C9" s="4" t="s">
        <v>230</v>
      </c>
      <c r="D9" s="6" t="s">
        <v>231</v>
      </c>
    </row>
    <row r="10" ht="40.5" spans="1:4">
      <c r="A10" s="2">
        <v>9</v>
      </c>
      <c r="B10" s="3" t="s">
        <v>213</v>
      </c>
      <c r="C10" s="4" t="s">
        <v>232</v>
      </c>
      <c r="D10" s="4" t="s">
        <v>233</v>
      </c>
    </row>
    <row r="11" ht="40.5" spans="1:4">
      <c r="A11" s="2">
        <v>10</v>
      </c>
      <c r="B11" s="3" t="s">
        <v>213</v>
      </c>
      <c r="C11" s="4" t="s">
        <v>234</v>
      </c>
      <c r="D11" s="4" t="s">
        <v>235</v>
      </c>
    </row>
    <row r="12" ht="40.5" spans="1:4">
      <c r="A12" s="2">
        <v>11</v>
      </c>
      <c r="B12" s="3" t="s">
        <v>236</v>
      </c>
      <c r="C12" s="4" t="s">
        <v>237</v>
      </c>
      <c r="D12" s="4" t="s">
        <v>238</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问题质询</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BEDC74DA68AC4CBEAA1352860ABCD093</cp:lastModifiedBy>
  <dcterms:created xsi:type="dcterms:W3CDTF">2025-12-19T00:52:00Z</dcterms:created>
  <dcterms:modified xsi:type="dcterms:W3CDTF">2025-12-29T09:38:40Z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FD874173E1C0445A9B0CF4030AFA9EB7</vt:lpwstr>
  </property>
</Properties>
</file>